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БЮДЖЕТА'!$A$8:$E$197</definedName>
    <definedName name="_xlnm.Print_Titles" localSheetId="0">'БЕЗ УЧЕТА СЧЕТОВ БЮДЖЕТА'!$8:$8</definedName>
    <definedName name="_xlnm.Print_Area" localSheetId="0">'БЕЗ УЧЕТА СЧЕТОВ БЮДЖЕТА'!$A$1:$Y$199</definedName>
  </definedNames>
  <calcPr fullCalcOnLoad="1"/>
</workbook>
</file>

<file path=xl/sharedStrings.xml><?xml version="1.0" encoding="utf-8"?>
<sst xmlns="http://schemas.openxmlformats.org/spreadsheetml/2006/main" count="427" uniqueCount="292">
  <si>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</si>
  <si>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</si>
  <si>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</si>
  <si>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</si>
  <si>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</si>
  <si>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</si>
  <si>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</si>
  <si>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</si>
  <si>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</si>
  <si>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</si>
  <si>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</si>
  <si>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</si>
  <si>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</si>
  <si>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</si>
  <si>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</si>
  <si>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</si>
  <si>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</si>
  <si>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</si>
  <si>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</si>
  <si>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</si>
  <si>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</si>
  <si>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</si>
  <si>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</si>
  <si>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</si>
  <si>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</si>
  <si>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</si>
  <si>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</si>
  <si>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</si>
  <si>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</si>
  <si>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</si>
  <si>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</si>
  <si>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</si>
  <si>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</si>
  <si>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</si>
  <si>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</si>
  <si>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</si>
  <si>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</si>
  <si>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</si>
  <si>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</si>
  <si>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</si>
  <si>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</si>
  <si>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</si>
  <si>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</si>
  <si>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</si>
  <si>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</si>
  <si>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</si>
  <si>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</si>
  <si>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</si>
  <si>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</si>
  <si>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</si>
  <si>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</si>
  <si>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</si>
  <si>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</si>
  <si>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</si>
  <si>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</si>
  <si>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</si>
  <si>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</si>
  <si>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</si>
  <si>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</si>
  <si>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</si>
  <si>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</si>
  <si>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</si>
  <si>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</si>
  <si>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</si>
  <si>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</si>
  <si>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</si>
  <si>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</si>
  <si>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</si>
  <si>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</si>
  <si>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</si>
  <si>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</si>
  <si>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</si>
  <si>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</si>
  <si>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</si>
  <si>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</si>
  <si>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</si>
  <si>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</si>
  <si>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</si>
  <si>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</si>
  <si>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</si>
  <si>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</si>
  <si>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</si>
  <si>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</si>
  <si>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</si>
  <si>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</si>
  <si>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</si>
  <si>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</si>
  <si>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</si>
  <si>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</si>
  <si>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</si>
  <si>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</si>
  <si>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</si>
  <si>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</si>
  <si>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</si>
  <si>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</si>
  <si>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</si>
  <si>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</si>
  <si>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</si>
  <si>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</si>
  <si>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</si>
  <si>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</si>
  <si>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</si>
  <si>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</si>
  <si>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</si>
  <si>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</si>
  <si>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</si>
  <si>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</si>
  <si>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</si>
  <si>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</si>
  <si>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</si>
  <si>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</si>
  <si>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</si>
  <si>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</si>
  <si>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</si>
  <si>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</si>
  <si>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</si>
  <si>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</si>
  <si>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</si>
  <si>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</si>
  <si>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</si>
  <si>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</si>
  <si>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</si>
  <si>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</si>
  <si>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</si>
  <si>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</si>
  <si>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</si>
  <si>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</si>
  <si>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</si>
  <si>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</si>
  <si>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</si>
  <si>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</si>
  <si>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</si>
  <si>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</si>
  <si>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</si>
  <si>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</si>
  <si>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</si>
  <si>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</si>
  <si>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</si>
  <si>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</si>
  <si>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</si>
  <si>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</si>
  <si>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</si>
  <si>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</si>
  <si>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</si>
  <si>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</si>
  <si>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</si>
  <si>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</si>
  <si>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</si>
  <si>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</si>
  <si>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</si>
  <si>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</si>
  <si>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</si>
  <si>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</si>
  <si>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</si>
  <si>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</si>
  <si>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</si>
  <si>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</si>
  <si>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</si>
  <si>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</si>
  <si>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</si>
  <si>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</si>
  <si>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</si>
  <si>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</si>
  <si>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</si>
  <si>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</si>
  <si>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</si>
  <si>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</si>
  <si>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</si>
  <si>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</si>
  <si>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</si>
  <si>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</si>
  <si>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</si>
  <si>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</si>
  <si>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</si>
  <si>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</si>
  <si>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</si>
  <si>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</si>
  <si>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</si>
  <si>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</si>
  <si>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</si>
  <si>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</si>
  <si>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</si>
  <si>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</si>
  <si>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</si>
  <si>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</si>
  <si>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</si>
  <si>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</si>
  <si>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</si>
  <si>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</si>
  <si>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</si>
  <si>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</si>
  <si>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</si>
  <si>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</si>
  <si>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</si>
  <si>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</si>
  <si>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</si>
  <si>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</si>
  <si>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</si>
  <si>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</si>
  <si>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</si>
  <si>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</si>
  <si>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</si>
  <si>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</si>
  <si>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</si>
  <si>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</si>
  <si>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</si>
  <si>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</si>
  <si>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</si>
  <si>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</si>
  <si>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</si>
  <si>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</si>
  <si>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</si>
  <si>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малоэтажного жилищного строительства на территории Михайловского муниципального района на 2016-2018 годы"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</si>
  <si>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</si>
  <si>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</si>
  <si>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</si>
  <si>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</si>
  <si>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</si>
  <si>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</si>
  <si>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</si>
  <si>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</si>
  <si>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</si>
  <si>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</si>
  <si>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</si>
  <si>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</si>
  <si>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</si>
  <si>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</si>
  <si>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</si>
  <si>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</si>
  <si>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</si>
  <si>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</si>
  <si>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</si>
  <si>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</si>
  <si>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</si>
  <si>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</si>
  <si>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</si>
  <si>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</si>
  <si>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</si>
  <si>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</si>
  <si>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</si>
  <si>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</si>
  <si>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</si>
  <si>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</si>
  <si>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районного бюджета на 2018 год по финансовому обеспечению муниципальных программ Михайловского муниципального района и непрограммным направлениям деятельности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</si>
  <si>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</si>
  <si>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</si>
  <si>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</si>
  <si>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</si>
  <si>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</si>
  <si>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</si>
  <si>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</si>
  <si>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</si>
  <si>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</si>
  <si>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</si>
  <si>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</si>
  <si>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</si>
  <si>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</si>
  <si>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МП"Обеспечение жилье молодых семей Михайловского муницпального района"на 2018-2020 годы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</si>
  <si>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</si>
  <si>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</si>
  <si>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</si>
  <si>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</si>
  <si>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1900000000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</si>
  <si>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</si>
  <si>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</si>
  <si>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01000R4970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</si>
  <si>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</si>
  <si>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</si>
  <si>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</si>
  <si>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местного бюджета</t>
  </si>
  <si>
    <t>03100S2340</t>
  </si>
  <si>
    <t>МП"Развитие малого и среднего предпринимательства на территории Михайловского муниципального района на 2018-2020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</si>
  <si>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2018-2020 годы" 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</si>
  <si>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</si>
  <si>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</si>
  <si>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</si>
  <si>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</si>
  <si>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1610055050</t>
  </si>
  <si>
    <t>16100R5050</t>
  </si>
  <si>
    <t>Строительство Дома культуры в с. Первомайском за счет местного бюджета</t>
  </si>
  <si>
    <t>Строительство Дома культуры в с. Первомайском за счет федерального бюджета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</si>
  <si>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</si>
  <si>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</si>
  <si>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</si>
  <si>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</si>
  <si>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</si>
  <si>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</si>
  <si>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</si>
  <si>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Исполнено</t>
  </si>
  <si>
    <t>% Исполнения</t>
  </si>
  <si>
    <t xml:space="preserve">Приложение 4 к решению </t>
  </si>
  <si>
    <t>№ 320 от 29.11.2019г.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</si>
</sst>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_ ;\-#,##0.000\ "/>
  </numFmts>
  <fonts count="5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8" fillId="0" borderId="1">
      <alignment horizontal="right" vertical="top" shrinkToFit="1"/>
      <protection/>
    </xf>
    <xf numFmtId="4" fontId="39" fillId="20" borderId="1">
      <alignment horizontal="right" vertical="top" shrinkToFi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42" fillId="28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shrinkToFit="1"/>
    </xf>
    <xf numFmtId="4" fontId="2" fillId="36" borderId="14" xfId="0" applyNumberFormat="1" applyFont="1" applyFill="1" applyBorder="1" applyAlignment="1">
      <alignment horizontal="center" vertical="center" shrinkToFit="1"/>
    </xf>
    <xf numFmtId="4" fontId="8" fillId="36" borderId="14" xfId="0" applyNumberFormat="1" applyFont="1" applyFill="1" applyBorder="1" applyAlignment="1">
      <alignment horizontal="center" vertical="center" shrinkToFit="1"/>
    </xf>
    <xf numFmtId="4" fontId="5" fillId="38" borderId="0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9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shrinkToFit="1"/>
    </xf>
    <xf numFmtId="4" fontId="11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4" borderId="20" xfId="0" applyNumberFormat="1" applyFont="1" applyFill="1" applyBorder="1" applyAlignment="1">
      <alignment horizontal="center" vertical="center" wrapText="1"/>
    </xf>
    <xf numFmtId="168" fontId="11" fillId="34" borderId="21" xfId="0" applyNumberFormat="1" applyFont="1" applyFill="1" applyBorder="1" applyAlignment="1">
      <alignment horizontal="center" vertical="center" wrapText="1"/>
    </xf>
    <xf numFmtId="168" fontId="8" fillId="36" borderId="15" xfId="0" applyNumberFormat="1" applyFont="1" applyFill="1" applyBorder="1" applyAlignment="1">
      <alignment horizontal="center" vertical="center" shrinkToFit="1"/>
    </xf>
    <xf numFmtId="168" fontId="2" fillId="35" borderId="22" xfId="0" applyNumberFormat="1" applyFont="1" applyFill="1" applyBorder="1" applyAlignment="1">
      <alignment horizontal="center" vertical="center" wrapText="1"/>
    </xf>
    <xf numFmtId="168" fontId="2" fillId="36" borderId="15" xfId="0" applyNumberFormat="1" applyFont="1" applyFill="1" applyBorder="1" applyAlignment="1">
      <alignment horizontal="center" vertical="center" wrapText="1" shrinkToFit="1"/>
    </xf>
    <xf numFmtId="168" fontId="5" fillId="37" borderId="15" xfId="0" applyNumberFormat="1" applyFont="1" applyFill="1" applyBorder="1" applyAlignment="1">
      <alignment horizontal="center" vertical="center" wrapText="1" shrinkToFit="1"/>
    </xf>
    <xf numFmtId="168" fontId="2" fillId="35" borderId="18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top" wrapText="1"/>
    </xf>
    <xf numFmtId="168" fontId="2" fillId="3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9" borderId="18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4" fontId="2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8" fillId="38" borderId="11" xfId="0" applyFont="1" applyFill="1" applyBorder="1" applyAlignment="1">
      <alignment horizontal="center" vertical="center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11" xfId="0" applyNumberFormat="1" applyFont="1" applyFill="1" applyBorder="1" applyAlignment="1">
      <alignment horizontal="center" vertical="center" wrapText="1"/>
    </xf>
    <xf numFmtId="2" fontId="6" fillId="40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 shrinkToFit="1"/>
    </xf>
    <xf numFmtId="0" fontId="2" fillId="38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169" fontId="2" fillId="38" borderId="11" xfId="0" applyNumberFormat="1" applyFont="1" applyFill="1" applyBorder="1" applyAlignment="1">
      <alignment horizontal="center" vertical="center" shrinkToFit="1"/>
    </xf>
    <xf numFmtId="169" fontId="2" fillId="36" borderId="11" xfId="0" applyNumberFormat="1" applyFont="1" applyFill="1" applyBorder="1" applyAlignment="1">
      <alignment horizontal="center" vertical="center" shrinkToFit="1"/>
    </xf>
    <xf numFmtId="169" fontId="6" fillId="40" borderId="11" xfId="0" applyNumberFormat="1" applyFont="1" applyFill="1" applyBorder="1" applyAlignment="1">
      <alignment horizontal="center" vertical="center" shrinkToFit="1"/>
    </xf>
    <xf numFmtId="169" fontId="6" fillId="39" borderId="11" xfId="0" applyNumberFormat="1" applyFont="1" applyFill="1" applyBorder="1" applyAlignment="1">
      <alignment horizontal="center" vertical="center" shrinkToFit="1"/>
    </xf>
    <xf numFmtId="169" fontId="6" fillId="40" borderId="11" xfId="0" applyNumberFormat="1" applyFont="1" applyFill="1" applyBorder="1" applyAlignment="1">
      <alignment horizontal="center" vertical="center" wrapText="1"/>
    </xf>
    <xf numFmtId="169" fontId="2" fillId="35" borderId="11" xfId="0" applyNumberFormat="1" applyFont="1" applyFill="1" applyBorder="1" applyAlignment="1">
      <alignment horizontal="center" vertical="center" shrinkToFit="1"/>
    </xf>
    <xf numFmtId="4" fontId="11" fillId="34" borderId="17" xfId="0" applyNumberFormat="1" applyFont="1" applyFill="1" applyBorder="1" applyAlignment="1">
      <alignment horizontal="center" vertical="center" wrapText="1"/>
    </xf>
    <xf numFmtId="4" fontId="11" fillId="34" borderId="23" xfId="0" applyNumberFormat="1" applyFont="1" applyFill="1" applyBorder="1" applyAlignment="1">
      <alignment horizontal="center" vertical="center" wrapText="1"/>
    </xf>
    <xf numFmtId="168" fontId="11" fillId="34" borderId="17" xfId="0" applyNumberFormat="1" applyFont="1" applyFill="1" applyBorder="1" applyAlignment="1">
      <alignment horizontal="center" vertical="center" wrapText="1"/>
    </xf>
    <xf numFmtId="168" fontId="2" fillId="35" borderId="18" xfId="0" applyNumberFormat="1" applyFont="1" applyFill="1" applyBorder="1" applyAlignment="1">
      <alignment horizontal="center" vertical="center" shrinkToFit="1"/>
    </xf>
    <xf numFmtId="169" fontId="11" fillId="38" borderId="11" xfId="0" applyNumberFormat="1" applyFont="1" applyFill="1" applyBorder="1" applyAlignment="1">
      <alignment horizontal="center" vertical="center" wrapText="1"/>
    </xf>
    <xf numFmtId="169" fontId="11" fillId="36" borderId="11" xfId="0" applyNumberFormat="1" applyFont="1" applyFill="1" applyBorder="1" applyAlignment="1">
      <alignment horizontal="center" vertical="center" wrapText="1"/>
    </xf>
    <xf numFmtId="170" fontId="2" fillId="38" borderId="11" xfId="0" applyNumberFormat="1" applyFont="1" applyFill="1" applyBorder="1" applyAlignment="1">
      <alignment horizontal="center" vertical="center" shrinkToFit="1"/>
    </xf>
    <xf numFmtId="169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69" fontId="2" fillId="41" borderId="11" xfId="0" applyNumberFormat="1" applyFont="1" applyFill="1" applyBorder="1" applyAlignment="1">
      <alignment horizontal="center" vertical="center" shrinkToFit="1"/>
    </xf>
    <xf numFmtId="0" fontId="2" fillId="41" borderId="11" xfId="0" applyFont="1" applyFill="1" applyBorder="1" applyAlignment="1">
      <alignment horizontal="center" vertical="center" wrapText="1"/>
    </xf>
    <xf numFmtId="49" fontId="2" fillId="41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4" fontId="8" fillId="36" borderId="27" xfId="0" applyNumberFormat="1" applyFont="1" applyFill="1" applyBorder="1" applyAlignment="1">
      <alignment horizontal="center" vertical="center" shrinkToFit="1"/>
    </xf>
    <xf numFmtId="4" fontId="2" fillId="36" borderId="27" xfId="0" applyNumberFormat="1" applyFont="1" applyFill="1" applyBorder="1" applyAlignment="1">
      <alignment horizontal="center" vertical="center" shrinkToFit="1"/>
    </xf>
    <xf numFmtId="4" fontId="5" fillId="37" borderId="27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69" fontId="11" fillId="39" borderId="11" xfId="0" applyNumberFormat="1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wrapText="1"/>
    </xf>
    <xf numFmtId="49" fontId="6" fillId="40" borderId="11" xfId="0" applyNumberFormat="1" applyFont="1" applyFill="1" applyBorder="1" applyAlignment="1">
      <alignment horizontal="center" vertical="center" shrinkToFi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9" fontId="11" fillId="38" borderId="11" xfId="0" applyNumberFormat="1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3" fillId="34" borderId="17" xfId="0" applyFont="1" applyFill="1" applyBorder="1" applyAlignment="1">
      <alignment wrapText="1"/>
    </xf>
    <xf numFmtId="169" fontId="4" fillId="34" borderId="11" xfId="0" applyNumberFormat="1" applyFont="1" applyFill="1" applyBorder="1" applyAlignment="1">
      <alignment horizontal="center" vertical="center" wrapText="1"/>
    </xf>
    <xf numFmtId="43" fontId="4" fillId="42" borderId="11" xfId="62" applyFont="1" applyFill="1" applyBorder="1" applyAlignment="1">
      <alignment horizontal="center" vertical="center" wrapText="1"/>
    </xf>
    <xf numFmtId="2" fontId="4" fillId="42" borderId="11" xfId="0" applyNumberFormat="1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vertical="top" wrapText="1" shrinkToFit="1"/>
    </xf>
    <xf numFmtId="0" fontId="2" fillId="41" borderId="11" xfId="0" applyFont="1" applyFill="1" applyBorder="1" applyAlignment="1">
      <alignment vertical="top" wrapText="1"/>
    </xf>
    <xf numFmtId="172" fontId="2" fillId="38" borderId="11" xfId="62" applyNumberFormat="1" applyFont="1" applyFill="1" applyBorder="1" applyAlignment="1">
      <alignment horizontal="center" vertical="center" shrinkToFit="1"/>
    </xf>
    <xf numFmtId="172" fontId="2" fillId="35" borderId="12" xfId="62" applyNumberFormat="1" applyFont="1" applyFill="1" applyBorder="1" applyAlignment="1">
      <alignment horizontal="center" vertical="center" shrinkToFit="1"/>
    </xf>
    <xf numFmtId="172" fontId="2" fillId="35" borderId="11" xfId="62" applyNumberFormat="1" applyFont="1" applyFill="1" applyBorder="1" applyAlignment="1">
      <alignment horizontal="center" vertical="center" shrinkToFit="1"/>
    </xf>
    <xf numFmtId="172" fontId="2" fillId="35" borderId="15" xfId="62" applyNumberFormat="1" applyFont="1" applyFill="1" applyBorder="1" applyAlignment="1">
      <alignment horizontal="center" vertical="center" shrinkToFit="1"/>
    </xf>
    <xf numFmtId="172" fontId="2" fillId="35" borderId="22" xfId="62" applyNumberFormat="1" applyFont="1" applyFill="1" applyBorder="1" applyAlignment="1">
      <alignment horizontal="center" vertical="center" wrapText="1"/>
    </xf>
    <xf numFmtId="172" fontId="11" fillId="34" borderId="20" xfId="62" applyNumberFormat="1" applyFont="1" applyFill="1" applyBorder="1" applyAlignment="1">
      <alignment horizontal="center" vertical="center" wrapText="1"/>
    </xf>
    <xf numFmtId="172" fontId="2" fillId="35" borderId="18" xfId="62" applyNumberFormat="1" applyFont="1" applyFill="1" applyBorder="1" applyAlignment="1">
      <alignment horizontal="center" vertical="center" shrinkToFit="1"/>
    </xf>
    <xf numFmtId="172" fontId="2" fillId="35" borderId="18" xfId="62" applyNumberFormat="1" applyFont="1" applyFill="1" applyBorder="1" applyAlignment="1">
      <alignment horizontal="center" vertical="center" wrapText="1"/>
    </xf>
    <xf numFmtId="169" fontId="2" fillId="36" borderId="11" xfId="0" applyNumberFormat="1" applyFont="1" applyFill="1" applyBorder="1" applyAlignment="1">
      <alignment horizontal="center" vertical="center" wrapText="1"/>
    </xf>
    <xf numFmtId="169" fontId="4" fillId="34" borderId="17" xfId="0" applyNumberFormat="1" applyFont="1" applyFill="1" applyBorder="1" applyAlignment="1">
      <alignment horizontal="center" vertical="center" wrapText="1"/>
    </xf>
    <xf numFmtId="169" fontId="4" fillId="34" borderId="23" xfId="0" applyNumberFormat="1" applyFont="1" applyFill="1" applyBorder="1" applyAlignment="1">
      <alignment horizontal="center" vertical="center" wrapText="1"/>
    </xf>
    <xf numFmtId="169" fontId="3" fillId="0" borderId="24" xfId="0" applyNumberFormat="1" applyFont="1" applyBorder="1" applyAlignment="1">
      <alignment horizontal="center" vertical="center" wrapText="1"/>
    </xf>
    <xf numFmtId="169" fontId="3" fillId="0" borderId="25" xfId="0" applyNumberFormat="1" applyFont="1" applyBorder="1" applyAlignment="1">
      <alignment horizontal="center" vertical="center" wrapText="1"/>
    </xf>
    <xf numFmtId="169" fontId="2" fillId="39" borderId="11" xfId="0" applyNumberFormat="1" applyFont="1" applyFill="1" applyBorder="1" applyAlignment="1">
      <alignment horizontal="center" vertical="center" wrapText="1"/>
    </xf>
    <xf numFmtId="169" fontId="2" fillId="38" borderId="11" xfId="0" applyNumberFormat="1" applyFont="1" applyFill="1" applyBorder="1" applyAlignment="1">
      <alignment horizontal="center" vertical="center" wrapText="1"/>
    </xf>
    <xf numFmtId="169" fontId="8" fillId="36" borderId="11" xfId="0" applyNumberFormat="1" applyFont="1" applyFill="1" applyBorder="1" applyAlignment="1">
      <alignment horizontal="center" vertical="center" shrinkToFit="1"/>
    </xf>
    <xf numFmtId="169" fontId="4" fillId="41" borderId="17" xfId="0" applyNumberFormat="1" applyFont="1" applyFill="1" applyBorder="1" applyAlignment="1">
      <alignment horizontal="center" vertical="center" wrapText="1"/>
    </xf>
    <xf numFmtId="169" fontId="4" fillId="41" borderId="23" xfId="0" applyNumberFormat="1" applyFont="1" applyFill="1" applyBorder="1" applyAlignment="1">
      <alignment horizontal="center" vertical="center" wrapText="1"/>
    </xf>
    <xf numFmtId="169" fontId="3" fillId="41" borderId="24" xfId="0" applyNumberFormat="1" applyFont="1" applyFill="1" applyBorder="1" applyAlignment="1">
      <alignment horizontal="center" vertical="center" wrapText="1"/>
    </xf>
    <xf numFmtId="169" fontId="3" fillId="41" borderId="25" xfId="0" applyNumberFormat="1" applyFont="1" applyFill="1" applyBorder="1" applyAlignment="1">
      <alignment horizontal="center" vertical="center" wrapText="1"/>
    </xf>
    <xf numFmtId="169" fontId="2" fillId="35" borderId="18" xfId="0" applyNumberFormat="1" applyFont="1" applyFill="1" applyBorder="1" applyAlignment="1">
      <alignment horizontal="center" vertical="center" shrinkToFit="1"/>
    </xf>
    <xf numFmtId="169" fontId="2" fillId="35" borderId="15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wrapText="1"/>
    </xf>
    <xf numFmtId="169" fontId="11" fillId="34" borderId="20" xfId="0" applyNumberFormat="1" applyFont="1" applyFill="1" applyBorder="1" applyAlignment="1">
      <alignment horizontal="center" vertical="center" wrapText="1"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2" fillId="35" borderId="22" xfId="0" applyNumberFormat="1" applyFont="1" applyFill="1" applyBorder="1" applyAlignment="1">
      <alignment horizontal="center" vertical="center" wrapText="1"/>
    </xf>
    <xf numFmtId="169" fontId="8" fillId="36" borderId="27" xfId="0" applyNumberFormat="1" applyFont="1" applyFill="1" applyBorder="1" applyAlignment="1">
      <alignment horizontal="center" vertical="center" shrinkToFit="1"/>
    </xf>
    <xf numFmtId="169" fontId="8" fillId="36" borderId="14" xfId="0" applyNumberFormat="1" applyFont="1" applyFill="1" applyBorder="1" applyAlignment="1">
      <alignment horizontal="center" vertical="center" shrinkToFit="1"/>
    </xf>
    <xf numFmtId="169" fontId="8" fillId="36" borderId="15" xfId="0" applyNumberFormat="1" applyFont="1" applyFill="1" applyBorder="1" applyAlignment="1">
      <alignment horizontal="center" vertical="center" wrapText="1" shrinkToFit="1"/>
    </xf>
    <xf numFmtId="169" fontId="8" fillId="36" borderId="18" xfId="0" applyNumberFormat="1" applyFont="1" applyFill="1" applyBorder="1" applyAlignment="1">
      <alignment horizontal="center" vertical="center" shrinkToFit="1"/>
    </xf>
    <xf numFmtId="169" fontId="8" fillId="36" borderId="15" xfId="0" applyNumberFormat="1" applyFont="1" applyFill="1" applyBorder="1" applyAlignment="1">
      <alignment horizontal="center" vertical="center" shrinkToFit="1"/>
    </xf>
    <xf numFmtId="169" fontId="8" fillId="36" borderId="18" xfId="0" applyNumberFormat="1" applyFont="1" applyFill="1" applyBorder="1" applyAlignment="1">
      <alignment horizontal="center" vertical="center" wrapText="1" shrinkToFit="1"/>
    </xf>
    <xf numFmtId="169" fontId="2" fillId="41" borderId="18" xfId="0" applyNumberFormat="1" applyFont="1" applyFill="1" applyBorder="1" applyAlignment="1">
      <alignment horizontal="center" vertical="center" shrinkToFit="1"/>
    </xf>
    <xf numFmtId="169" fontId="2" fillId="41" borderId="15" xfId="0" applyNumberFormat="1" applyFont="1" applyFill="1" applyBorder="1" applyAlignment="1">
      <alignment horizontal="center" vertical="center" shrinkToFit="1"/>
    </xf>
    <xf numFmtId="169" fontId="2" fillId="41" borderId="18" xfId="0" applyNumberFormat="1" applyFont="1" applyFill="1" applyBorder="1" applyAlignment="1">
      <alignment horizontal="center" vertical="center" wrapText="1"/>
    </xf>
    <xf numFmtId="169" fontId="11" fillId="41" borderId="20" xfId="0" applyNumberFormat="1" applyFont="1" applyFill="1" applyBorder="1" applyAlignment="1">
      <alignment horizontal="center" vertical="center" wrapText="1"/>
    </xf>
    <xf numFmtId="169" fontId="2" fillId="41" borderId="27" xfId="0" applyNumberFormat="1" applyFont="1" applyFill="1" applyBorder="1" applyAlignment="1">
      <alignment horizontal="center" vertical="center" shrinkToFit="1"/>
    </xf>
    <xf numFmtId="169" fontId="2" fillId="41" borderId="14" xfId="0" applyNumberFormat="1" applyFont="1" applyFill="1" applyBorder="1" applyAlignment="1">
      <alignment horizontal="center" vertical="center" shrinkToFit="1"/>
    </xf>
    <xf numFmtId="169" fontId="2" fillId="39" borderId="18" xfId="0" applyNumberFormat="1" applyFont="1" applyFill="1" applyBorder="1" applyAlignment="1">
      <alignment horizontal="center" vertical="center" shrinkToFit="1"/>
    </xf>
    <xf numFmtId="169" fontId="2" fillId="39" borderId="15" xfId="0" applyNumberFormat="1" applyFont="1" applyFill="1" applyBorder="1" applyAlignment="1">
      <alignment horizontal="center" vertical="center" shrinkToFit="1"/>
    </xf>
    <xf numFmtId="169" fontId="5" fillId="37" borderId="27" xfId="0" applyNumberFormat="1" applyFont="1" applyFill="1" applyBorder="1" applyAlignment="1">
      <alignment horizontal="center" vertical="center" shrinkToFit="1"/>
    </xf>
    <xf numFmtId="169" fontId="5" fillId="37" borderId="14" xfId="0" applyNumberFormat="1" applyFont="1" applyFill="1" applyBorder="1" applyAlignment="1">
      <alignment horizontal="center" vertical="center" shrinkToFit="1"/>
    </xf>
    <xf numFmtId="169" fontId="5" fillId="37" borderId="15" xfId="0" applyNumberFormat="1" applyFont="1" applyFill="1" applyBorder="1" applyAlignment="1">
      <alignment horizontal="center" vertical="center" wrapText="1" shrinkToFit="1"/>
    </xf>
    <xf numFmtId="169" fontId="2" fillId="35" borderId="27" xfId="0" applyNumberFormat="1" applyFont="1" applyFill="1" applyBorder="1" applyAlignment="1">
      <alignment horizontal="center" vertical="center" shrinkToFit="1"/>
    </xf>
    <xf numFmtId="169" fontId="2" fillId="35" borderId="14" xfId="0" applyNumberFormat="1" applyFont="1" applyFill="1" applyBorder="1" applyAlignment="1">
      <alignment horizontal="center" vertical="center" shrinkToFit="1"/>
    </xf>
    <xf numFmtId="169" fontId="2" fillId="35" borderId="15" xfId="0" applyNumberFormat="1" applyFont="1" applyFill="1" applyBorder="1" applyAlignment="1">
      <alignment horizontal="center" vertical="center" wrapText="1" shrinkToFit="1"/>
    </xf>
    <xf numFmtId="169" fontId="5" fillId="37" borderId="12" xfId="0" applyNumberFormat="1" applyFont="1" applyFill="1" applyBorder="1" applyAlignment="1">
      <alignment horizontal="center" vertical="center" shrinkToFit="1"/>
    </xf>
    <xf numFmtId="169" fontId="5" fillId="37" borderId="11" xfId="0" applyNumberFormat="1" applyFont="1" applyFill="1" applyBorder="1" applyAlignment="1">
      <alignment horizontal="center" vertical="center" shrinkToFit="1"/>
    </xf>
    <xf numFmtId="169" fontId="5" fillId="37" borderId="15" xfId="0" applyNumberFormat="1" applyFont="1" applyFill="1" applyBorder="1" applyAlignment="1">
      <alignment horizontal="center" vertical="center" shrinkToFit="1"/>
    </xf>
    <xf numFmtId="169" fontId="2" fillId="36" borderId="27" xfId="0" applyNumberFormat="1" applyFont="1" applyFill="1" applyBorder="1" applyAlignment="1">
      <alignment horizontal="center" vertical="center" shrinkToFit="1"/>
    </xf>
    <xf numFmtId="169" fontId="2" fillId="36" borderId="14" xfId="0" applyNumberFormat="1" applyFont="1" applyFill="1" applyBorder="1" applyAlignment="1">
      <alignment horizontal="center" vertical="center" shrinkToFit="1"/>
    </xf>
    <xf numFmtId="169" fontId="2" fillId="36" borderId="15" xfId="0" applyNumberFormat="1" applyFont="1" applyFill="1" applyBorder="1" applyAlignment="1">
      <alignment horizontal="center" vertical="center" wrapText="1" shrinkToFit="1"/>
    </xf>
    <xf numFmtId="169" fontId="2" fillId="36" borderId="18" xfId="0" applyNumberFormat="1" applyFont="1" applyFill="1" applyBorder="1" applyAlignment="1">
      <alignment horizontal="center" vertical="center" shrinkToFit="1"/>
    </xf>
    <xf numFmtId="169" fontId="2" fillId="36" borderId="15" xfId="0" applyNumberFormat="1" applyFont="1" applyFill="1" applyBorder="1" applyAlignment="1">
      <alignment horizontal="center" vertical="center" shrinkToFit="1"/>
    </xf>
    <xf numFmtId="169" fontId="2" fillId="36" borderId="18" xfId="0" applyNumberFormat="1" applyFont="1" applyFill="1" applyBorder="1" applyAlignment="1">
      <alignment horizontal="center" vertical="center" wrapText="1" shrinkToFit="1"/>
    </xf>
    <xf numFmtId="169" fontId="5" fillId="37" borderId="18" xfId="0" applyNumberFormat="1" applyFont="1" applyFill="1" applyBorder="1" applyAlignment="1">
      <alignment horizontal="center" vertical="center" shrinkToFit="1"/>
    </xf>
    <xf numFmtId="169" fontId="2" fillId="36" borderId="12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wrapText="1" shrinkToFit="1"/>
    </xf>
    <xf numFmtId="0" fontId="3" fillId="41" borderId="0" xfId="0" applyFont="1" applyFill="1" applyBorder="1" applyAlignment="1">
      <alignment/>
    </xf>
    <xf numFmtId="4" fontId="55" fillId="41" borderId="0" xfId="33" applyFont="1" applyFill="1" applyBorder="1" applyAlignment="1" applyProtection="1">
      <alignment horizontal="right" vertical="center" shrinkToFit="1"/>
      <protection/>
    </xf>
    <xf numFmtId="4" fontId="39" fillId="41" borderId="0" xfId="34" applyFill="1" applyBorder="1" applyAlignment="1" applyProtection="1">
      <alignment horizontal="right" vertical="center" shrinkToFit="1"/>
      <protection/>
    </xf>
    <xf numFmtId="4" fontId="38" fillId="41" borderId="0" xfId="33" applyFill="1" applyBorder="1" applyAlignment="1" applyProtection="1">
      <alignment horizontal="right" vertical="center" shrinkToFit="1"/>
      <protection/>
    </xf>
    <xf numFmtId="43" fontId="3" fillId="41" borderId="0" xfId="62" applyFont="1" applyFill="1" applyBorder="1" applyAlignment="1">
      <alignment vertical="center"/>
    </xf>
    <xf numFmtId="4" fontId="38" fillId="41" borderId="0" xfId="33" applyFill="1" applyBorder="1" applyProtection="1">
      <alignment horizontal="right" vertical="top" shrinkToFit="1"/>
      <protection/>
    </xf>
    <xf numFmtId="43" fontId="3" fillId="41" borderId="0" xfId="62" applyFont="1" applyFill="1" applyBorder="1" applyAlignment="1">
      <alignment/>
    </xf>
    <xf numFmtId="4" fontId="39" fillId="41" borderId="0" xfId="34" applyFill="1" applyBorder="1" applyProtection="1">
      <alignment horizontal="right" vertical="top" shrinkToFit="1"/>
      <protection/>
    </xf>
    <xf numFmtId="0" fontId="3" fillId="41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6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1"/>
  <sheetViews>
    <sheetView showGridLines="0" tabSelected="1" view="pageBreakPreview" zoomScale="60" zoomScaleNormal="120" zoomScalePageLayoutView="0" workbookViewId="0" topLeftCell="A1">
      <selection activeCell="B3" sqref="B3:T3"/>
    </sheetView>
  </sheetViews>
  <sheetFormatPr defaultColWidth="9.00390625" defaultRowHeight="12.75" outlineLevelRow="6"/>
  <cols>
    <col min="1" max="1" width="75.25390625" style="2" customWidth="1"/>
    <col min="2" max="2" width="6.125" style="12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32" hidden="1" customWidth="1"/>
    <col min="23" max="23" width="11.875" style="27" hidden="1" customWidth="1"/>
    <col min="24" max="24" width="16.00390625" style="2" customWidth="1"/>
    <col min="25" max="25" width="14.75390625" style="2" customWidth="1"/>
    <col min="26" max="26" width="9.125" style="2" customWidth="1"/>
    <col min="27" max="27" width="20.00390625" style="27" customWidth="1"/>
    <col min="28" max="28" width="17.75390625" style="27" customWidth="1"/>
    <col min="29" max="16384" width="9.125" style="2" customWidth="1"/>
  </cols>
  <sheetData>
    <row r="1" spans="2:23" ht="18.75">
      <c r="B1" s="191" t="s">
        <v>290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47"/>
      <c r="W1" s="2"/>
    </row>
    <row r="2" spans="2:23" ht="15" customHeight="1">
      <c r="B2" s="192" t="s">
        <v>72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48"/>
      <c r="W2" s="2"/>
    </row>
    <row r="3" spans="2:23" ht="15.75">
      <c r="B3" s="194" t="s">
        <v>291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27"/>
      <c r="V3" s="2"/>
      <c r="W3" s="2"/>
    </row>
    <row r="4" spans="2:23" ht="15.75">
      <c r="B4" s="2"/>
      <c r="V4" s="2"/>
      <c r="W4" s="2"/>
    </row>
    <row r="5" spans="1:23" ht="30.75" customHeight="1">
      <c r="A5" s="193" t="s">
        <v>26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V5" s="2"/>
      <c r="W5" s="2"/>
    </row>
    <row r="6" spans="1:23" ht="57" customHeight="1">
      <c r="A6" s="190" t="s">
        <v>243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V6" s="2"/>
      <c r="W6" s="2"/>
    </row>
    <row r="7" spans="1:25" ht="16.5" thickBot="1">
      <c r="A7" s="30"/>
      <c r="B7" s="30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W7" s="35" t="s">
        <v>23</v>
      </c>
      <c r="Y7" s="117" t="s">
        <v>70</v>
      </c>
    </row>
    <row r="8" spans="1:28" ht="48" thickBot="1">
      <c r="A8" s="4" t="s">
        <v>0</v>
      </c>
      <c r="B8" s="4" t="s">
        <v>16</v>
      </c>
      <c r="C8" s="4" t="s">
        <v>1</v>
      </c>
      <c r="D8" s="4"/>
      <c r="E8" s="4" t="s">
        <v>4</v>
      </c>
      <c r="F8" s="17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24" t="s">
        <v>4</v>
      </c>
      <c r="V8" s="36" t="s">
        <v>25</v>
      </c>
      <c r="W8" s="28" t="s">
        <v>24</v>
      </c>
      <c r="X8" s="118" t="s">
        <v>288</v>
      </c>
      <c r="Y8" s="119" t="s">
        <v>289</v>
      </c>
      <c r="AA8" s="181"/>
      <c r="AB8" s="181"/>
    </row>
    <row r="9" spans="1:28" ht="25.5" customHeight="1" thickBot="1">
      <c r="A9" s="68" t="s">
        <v>71</v>
      </c>
      <c r="B9" s="69" t="s">
        <v>2</v>
      </c>
      <c r="C9" s="70"/>
      <c r="D9" s="69" t="s">
        <v>107</v>
      </c>
      <c r="E9" s="87">
        <f>E14+E18+E47+E54+E58+E63+E68+E75+E78+E81+E84+E87+E99+E10+E50+E44+E103+E111+E117+E121+E124+E127</f>
        <v>566948.63283</v>
      </c>
      <c r="F9" s="58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0"/>
      <c r="W9" s="61"/>
      <c r="X9" s="87">
        <f>X14+X18+X47+X54+X58+X63+X68+X75+X78+X81+X84+X87+X99+X10+X50+X44+X103+X111+X117+X121+X124+X127</f>
        <v>420965.73699999996</v>
      </c>
      <c r="Y9" s="120">
        <f>X9/E9*100</f>
        <v>74.25112481508124</v>
      </c>
      <c r="AA9" s="181"/>
      <c r="AB9" s="181"/>
    </row>
    <row r="10" spans="1:28" ht="33.75" customHeight="1" thickBot="1">
      <c r="A10" s="76" t="s">
        <v>257</v>
      </c>
      <c r="B10" s="77" t="s">
        <v>78</v>
      </c>
      <c r="C10" s="78"/>
      <c r="D10" s="77" t="s">
        <v>108</v>
      </c>
      <c r="E10" s="131">
        <f>E11</f>
        <v>2787.5421</v>
      </c>
      <c r="F10" s="132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4"/>
      <c r="W10" s="135"/>
      <c r="X10" s="131">
        <f>X11</f>
        <v>2787.542</v>
      </c>
      <c r="Y10" s="120">
        <f aca="true" t="shared" si="0" ref="Y10:Y73">X10/E10*100</f>
        <v>99.99999641261023</v>
      </c>
      <c r="AA10" s="181"/>
      <c r="AB10" s="181"/>
    </row>
    <row r="11" spans="1:28" ht="18" customHeight="1" thickBot="1">
      <c r="A11" s="106" t="s">
        <v>17</v>
      </c>
      <c r="B11" s="79" t="s">
        <v>78</v>
      </c>
      <c r="C11" s="80"/>
      <c r="D11" s="79" t="s">
        <v>108</v>
      </c>
      <c r="E11" s="136">
        <f>E12+E13</f>
        <v>2787.5421</v>
      </c>
      <c r="F11" s="132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4"/>
      <c r="W11" s="135"/>
      <c r="X11" s="136">
        <f>X12+X13</f>
        <v>2787.542</v>
      </c>
      <c r="Y11" s="120">
        <f t="shared" si="0"/>
        <v>99.99999641261023</v>
      </c>
      <c r="AA11" s="181"/>
      <c r="AB11" s="181"/>
    </row>
    <row r="12" spans="1:28" ht="32.25" customHeight="1" thickBot="1">
      <c r="A12" s="55" t="s">
        <v>264</v>
      </c>
      <c r="B12" s="81" t="s">
        <v>78</v>
      </c>
      <c r="C12" s="82"/>
      <c r="D12" s="81" t="s">
        <v>263</v>
      </c>
      <c r="E12" s="137">
        <v>2787.5421</v>
      </c>
      <c r="F12" s="132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4"/>
      <c r="W12" s="135"/>
      <c r="X12" s="137">
        <v>2787.542</v>
      </c>
      <c r="Y12" s="120">
        <f t="shared" si="0"/>
        <v>99.99999641261023</v>
      </c>
      <c r="AA12" s="182"/>
      <c r="AB12" s="182"/>
    </row>
    <row r="13" spans="1:28" ht="32.25" customHeight="1" thickBot="1">
      <c r="A13" s="55" t="s">
        <v>266</v>
      </c>
      <c r="B13" s="81" t="s">
        <v>78</v>
      </c>
      <c r="C13" s="82"/>
      <c r="D13" s="81" t="s">
        <v>265</v>
      </c>
      <c r="E13" s="83">
        <v>0</v>
      </c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60"/>
      <c r="W13" s="61"/>
      <c r="X13" s="83">
        <v>0</v>
      </c>
      <c r="Y13" s="120">
        <v>0</v>
      </c>
      <c r="AA13" s="181"/>
      <c r="AB13" s="181"/>
    </row>
    <row r="14" spans="1:28" ht="32.25" thickBot="1">
      <c r="A14" s="11" t="s">
        <v>207</v>
      </c>
      <c r="B14" s="13">
        <v>951</v>
      </c>
      <c r="C14" s="9"/>
      <c r="D14" s="9" t="s">
        <v>110</v>
      </c>
      <c r="E14" s="84">
        <f>E15</f>
        <v>11645</v>
      </c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0"/>
      <c r="W14" s="61"/>
      <c r="X14" s="84">
        <f>X15</f>
        <v>9076.837</v>
      </c>
      <c r="Y14" s="120">
        <f t="shared" si="0"/>
        <v>77.94621726062687</v>
      </c>
      <c r="AA14" s="181"/>
      <c r="AB14" s="181"/>
    </row>
    <row r="15" spans="1:28" ht="16.5" thickBot="1">
      <c r="A15" s="106" t="s">
        <v>17</v>
      </c>
      <c r="B15" s="107">
        <v>951</v>
      </c>
      <c r="C15" s="108"/>
      <c r="D15" s="107" t="s">
        <v>110</v>
      </c>
      <c r="E15" s="109">
        <f>E16+E17</f>
        <v>11645</v>
      </c>
      <c r="F15" s="58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60"/>
      <c r="W15" s="61"/>
      <c r="X15" s="109">
        <f>X16+X17</f>
        <v>9076.837</v>
      </c>
      <c r="Y15" s="120">
        <f t="shared" si="0"/>
        <v>77.94621726062687</v>
      </c>
      <c r="AA15" s="181"/>
      <c r="AB15" s="181"/>
    </row>
    <row r="16" spans="1:28" ht="32.25" thickBot="1">
      <c r="A16" s="55" t="s">
        <v>43</v>
      </c>
      <c r="B16" s="51">
        <v>951</v>
      </c>
      <c r="C16" s="53"/>
      <c r="D16" s="52" t="s">
        <v>109</v>
      </c>
      <c r="E16" s="83">
        <v>11645</v>
      </c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60"/>
      <c r="W16" s="61"/>
      <c r="X16" s="83">
        <v>9076.837</v>
      </c>
      <c r="Y16" s="120">
        <f t="shared" si="0"/>
        <v>77.94621726062687</v>
      </c>
      <c r="AA16" s="183"/>
      <c r="AB16" s="183"/>
    </row>
    <row r="17" spans="1:28" ht="18.75">
      <c r="A17" s="55" t="s">
        <v>103</v>
      </c>
      <c r="B17" s="51">
        <v>951</v>
      </c>
      <c r="C17" s="53"/>
      <c r="D17" s="52" t="s">
        <v>109</v>
      </c>
      <c r="E17" s="83">
        <v>0</v>
      </c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0"/>
      <c r="W17" s="61"/>
      <c r="X17" s="83">
        <v>0</v>
      </c>
      <c r="Y17" s="120">
        <v>0</v>
      </c>
      <c r="AA17" s="181"/>
      <c r="AB17" s="181"/>
    </row>
    <row r="18" spans="1:28" ht="31.5">
      <c r="A18" s="11" t="s">
        <v>208</v>
      </c>
      <c r="B18" s="13">
        <v>953</v>
      </c>
      <c r="C18" s="9"/>
      <c r="D18" s="9" t="s">
        <v>113</v>
      </c>
      <c r="E18" s="84">
        <f>E19</f>
        <v>448059.62573</v>
      </c>
      <c r="F18" s="84">
        <f aca="true" t="shared" si="1" ref="F18:W18">F19</f>
        <v>0</v>
      </c>
      <c r="G18" s="84">
        <f t="shared" si="1"/>
        <v>0</v>
      </c>
      <c r="H18" s="84">
        <f t="shared" si="1"/>
        <v>0</v>
      </c>
      <c r="I18" s="84">
        <f t="shared" si="1"/>
        <v>0</v>
      </c>
      <c r="J18" s="84">
        <f t="shared" si="1"/>
        <v>0</v>
      </c>
      <c r="K18" s="84">
        <f t="shared" si="1"/>
        <v>0</v>
      </c>
      <c r="L18" s="84">
        <f t="shared" si="1"/>
        <v>0</v>
      </c>
      <c r="M18" s="84">
        <f t="shared" si="1"/>
        <v>0</v>
      </c>
      <c r="N18" s="84">
        <f t="shared" si="1"/>
        <v>0</v>
      </c>
      <c r="O18" s="84">
        <f t="shared" si="1"/>
        <v>0</v>
      </c>
      <c r="P18" s="84">
        <f t="shared" si="1"/>
        <v>0</v>
      </c>
      <c r="Q18" s="84">
        <f t="shared" si="1"/>
        <v>0</v>
      </c>
      <c r="R18" s="84">
        <f t="shared" si="1"/>
        <v>0</v>
      </c>
      <c r="S18" s="84">
        <f t="shared" si="1"/>
        <v>0</v>
      </c>
      <c r="T18" s="84">
        <f t="shared" si="1"/>
        <v>0</v>
      </c>
      <c r="U18" s="84">
        <f t="shared" si="1"/>
        <v>0</v>
      </c>
      <c r="V18" s="84">
        <f t="shared" si="1"/>
        <v>0</v>
      </c>
      <c r="W18" s="84">
        <f t="shared" si="1"/>
        <v>0</v>
      </c>
      <c r="X18" s="84">
        <f>X19</f>
        <v>358384.915</v>
      </c>
      <c r="Y18" s="120">
        <f t="shared" si="0"/>
        <v>79.9859872257185</v>
      </c>
      <c r="AA18" s="181"/>
      <c r="AB18" s="181"/>
    </row>
    <row r="19" spans="1:28" ht="26.25" thickBot="1">
      <c r="A19" s="106" t="s">
        <v>19</v>
      </c>
      <c r="B19" s="107" t="s">
        <v>18</v>
      </c>
      <c r="C19" s="108"/>
      <c r="D19" s="107" t="s">
        <v>107</v>
      </c>
      <c r="E19" s="109">
        <f aca="true" t="shared" si="2" ref="E19:W19">E20+E26+E35+E38+E41</f>
        <v>448059.62573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09">
        <f t="shared" si="2"/>
        <v>0</v>
      </c>
      <c r="Q19" s="109">
        <f t="shared" si="2"/>
        <v>0</v>
      </c>
      <c r="R19" s="109">
        <f t="shared" si="2"/>
        <v>0</v>
      </c>
      <c r="S19" s="109">
        <f t="shared" si="2"/>
        <v>0</v>
      </c>
      <c r="T19" s="109">
        <f t="shared" si="2"/>
        <v>0</v>
      </c>
      <c r="U19" s="109">
        <f t="shared" si="2"/>
        <v>0</v>
      </c>
      <c r="V19" s="109">
        <f t="shared" si="2"/>
        <v>0</v>
      </c>
      <c r="W19" s="109">
        <f t="shared" si="2"/>
        <v>0</v>
      </c>
      <c r="X19" s="109">
        <f>X20+X26+X35+X38+X41</f>
        <v>358384.915</v>
      </c>
      <c r="Y19" s="120">
        <f t="shared" si="0"/>
        <v>79.9859872257185</v>
      </c>
      <c r="AA19" s="181"/>
      <c r="AB19" s="181"/>
    </row>
    <row r="20" spans="1:28" ht="19.5" customHeight="1" thickBot="1">
      <c r="A20" s="63" t="s">
        <v>59</v>
      </c>
      <c r="B20" s="15">
        <v>953</v>
      </c>
      <c r="C20" s="6"/>
      <c r="D20" s="6" t="s">
        <v>111</v>
      </c>
      <c r="E20" s="88">
        <f>E21+E23+E22+E25+E24</f>
        <v>103073.489</v>
      </c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/>
      <c r="W20" s="61"/>
      <c r="X20" s="88">
        <f>X21+X23+X22+X25+X24</f>
        <v>85221.25600000001</v>
      </c>
      <c r="Y20" s="120">
        <f t="shared" si="0"/>
        <v>82.68009245325926</v>
      </c>
      <c r="AA20" s="181"/>
      <c r="AB20" s="181"/>
    </row>
    <row r="21" spans="1:28" ht="32.25" thickBot="1">
      <c r="A21" s="50" t="s">
        <v>43</v>
      </c>
      <c r="B21" s="51">
        <v>953</v>
      </c>
      <c r="C21" s="52"/>
      <c r="D21" s="52" t="s">
        <v>112</v>
      </c>
      <c r="E21" s="83">
        <v>32000</v>
      </c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0"/>
      <c r="W21" s="61"/>
      <c r="X21" s="83">
        <v>30806.117</v>
      </c>
      <c r="Y21" s="120">
        <f t="shared" si="0"/>
        <v>96.26911562499998</v>
      </c>
      <c r="AA21" s="183"/>
      <c r="AB21" s="183"/>
    </row>
    <row r="22" spans="1:28" ht="32.25" thickBot="1">
      <c r="A22" s="55" t="s">
        <v>75</v>
      </c>
      <c r="B22" s="51">
        <v>953</v>
      </c>
      <c r="C22" s="52"/>
      <c r="D22" s="52" t="s">
        <v>114</v>
      </c>
      <c r="E22" s="83">
        <v>464.089</v>
      </c>
      <c r="F22" s="58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0"/>
      <c r="W22" s="61"/>
      <c r="X22" s="83">
        <v>464.089</v>
      </c>
      <c r="Y22" s="120">
        <f t="shared" si="0"/>
        <v>100</v>
      </c>
      <c r="AA22" s="183"/>
      <c r="AB22" s="183"/>
    </row>
    <row r="23" spans="1:28" ht="51" customHeight="1" thickBot="1">
      <c r="A23" s="55" t="s">
        <v>60</v>
      </c>
      <c r="B23" s="51">
        <v>953</v>
      </c>
      <c r="C23" s="52"/>
      <c r="D23" s="52" t="s">
        <v>115</v>
      </c>
      <c r="E23" s="83">
        <v>69280</v>
      </c>
      <c r="F23" s="58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60"/>
      <c r="W23" s="61"/>
      <c r="X23" s="83">
        <v>53951.05</v>
      </c>
      <c r="Y23" s="120">
        <f t="shared" si="0"/>
        <v>77.87391743648962</v>
      </c>
      <c r="AA23" s="184"/>
      <c r="AB23" s="184"/>
    </row>
    <row r="24" spans="1:28" ht="51" customHeight="1" thickBot="1">
      <c r="A24" s="55" t="s">
        <v>286</v>
      </c>
      <c r="B24" s="51">
        <v>953</v>
      </c>
      <c r="C24" s="52"/>
      <c r="D24" s="52" t="s">
        <v>287</v>
      </c>
      <c r="E24" s="83">
        <v>1043.4</v>
      </c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0"/>
      <c r="W24" s="61"/>
      <c r="X24" s="83">
        <v>0</v>
      </c>
      <c r="Y24" s="120">
        <f t="shared" si="0"/>
        <v>0</v>
      </c>
      <c r="AA24" s="184"/>
      <c r="AB24" s="184"/>
    </row>
    <row r="25" spans="1:28" ht="51" customHeight="1" thickBot="1">
      <c r="A25" s="55" t="s">
        <v>268</v>
      </c>
      <c r="B25" s="51">
        <v>953</v>
      </c>
      <c r="C25" s="52"/>
      <c r="D25" s="52" t="s">
        <v>267</v>
      </c>
      <c r="E25" s="83">
        <v>286</v>
      </c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0"/>
      <c r="W25" s="61"/>
      <c r="X25" s="83">
        <v>0</v>
      </c>
      <c r="Y25" s="120">
        <f t="shared" si="0"/>
        <v>0</v>
      </c>
      <c r="AA25" s="184"/>
      <c r="AB25" s="184"/>
    </row>
    <row r="26" spans="1:28" ht="23.25" customHeight="1" thickBot="1">
      <c r="A26" s="64" t="s">
        <v>61</v>
      </c>
      <c r="B26" s="62">
        <v>953</v>
      </c>
      <c r="C26" s="6"/>
      <c r="D26" s="6" t="s">
        <v>116</v>
      </c>
      <c r="E26" s="88">
        <f>E27+E29+E30+E31+E32+E28+E33+E34</f>
        <v>310267.706</v>
      </c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  <c r="W26" s="61"/>
      <c r="X26" s="88">
        <f>X27+X29+X30+X31+X32+X28+X33+X34</f>
        <v>246987.829</v>
      </c>
      <c r="Y26" s="120">
        <f t="shared" si="0"/>
        <v>79.60474913235089</v>
      </c>
      <c r="AA26" s="181"/>
      <c r="AB26" s="181"/>
    </row>
    <row r="27" spans="1:28" ht="32.25" thickBot="1">
      <c r="A27" s="50" t="s">
        <v>43</v>
      </c>
      <c r="B27" s="51">
        <v>953</v>
      </c>
      <c r="C27" s="52"/>
      <c r="D27" s="52" t="s">
        <v>117</v>
      </c>
      <c r="E27" s="83">
        <v>62661.1</v>
      </c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60"/>
      <c r="W27" s="61"/>
      <c r="X27" s="83">
        <v>61614.1</v>
      </c>
      <c r="Y27" s="120">
        <f t="shared" si="0"/>
        <v>98.32910689406985</v>
      </c>
      <c r="AA27" s="183"/>
      <c r="AB27" s="183"/>
    </row>
    <row r="28" spans="1:28" ht="32.25" thickBot="1">
      <c r="A28" s="55" t="s">
        <v>82</v>
      </c>
      <c r="B28" s="51">
        <v>953</v>
      </c>
      <c r="C28" s="52"/>
      <c r="D28" s="52" t="s">
        <v>118</v>
      </c>
      <c r="E28" s="83">
        <v>752</v>
      </c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0"/>
      <c r="W28" s="61"/>
      <c r="X28" s="83">
        <v>618.2</v>
      </c>
      <c r="Y28" s="120">
        <f t="shared" si="0"/>
        <v>82.20744680851064</v>
      </c>
      <c r="AA28" s="183"/>
      <c r="AB28" s="183"/>
    </row>
    <row r="29" spans="1:28" ht="32.25" thickBot="1">
      <c r="A29" s="50" t="s">
        <v>62</v>
      </c>
      <c r="B29" s="65">
        <v>953</v>
      </c>
      <c r="C29" s="52"/>
      <c r="D29" s="52" t="s">
        <v>119</v>
      </c>
      <c r="E29" s="83">
        <v>5575</v>
      </c>
      <c r="F29" s="58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0"/>
      <c r="W29" s="61"/>
      <c r="X29" s="83">
        <v>3455.981</v>
      </c>
      <c r="Y29" s="120">
        <f t="shared" si="0"/>
        <v>61.99069058295964</v>
      </c>
      <c r="AA29" s="183"/>
      <c r="AB29" s="183"/>
    </row>
    <row r="30" spans="1:28" ht="48" customHeight="1" thickBot="1">
      <c r="A30" s="66" t="s">
        <v>63</v>
      </c>
      <c r="B30" s="67">
        <v>953</v>
      </c>
      <c r="C30" s="52"/>
      <c r="D30" s="52" t="s">
        <v>120</v>
      </c>
      <c r="E30" s="83">
        <v>235152.1</v>
      </c>
      <c r="F30" s="58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0"/>
      <c r="W30" s="61"/>
      <c r="X30" s="83">
        <v>177395.08</v>
      </c>
      <c r="Y30" s="120">
        <f t="shared" si="0"/>
        <v>75.43844175748376</v>
      </c>
      <c r="AA30" s="183"/>
      <c r="AB30" s="183"/>
    </row>
    <row r="31" spans="1:28" ht="33" customHeight="1" thickBot="1">
      <c r="A31" s="50" t="s">
        <v>66</v>
      </c>
      <c r="B31" s="51">
        <v>953</v>
      </c>
      <c r="C31" s="52"/>
      <c r="D31" s="52" t="s">
        <v>121</v>
      </c>
      <c r="E31" s="83">
        <v>900</v>
      </c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/>
      <c r="W31" s="61"/>
      <c r="X31" s="83">
        <v>887.8</v>
      </c>
      <c r="Y31" s="120">
        <f t="shared" si="0"/>
        <v>98.64444444444443</v>
      </c>
      <c r="AA31" s="184"/>
      <c r="AB31" s="184"/>
    </row>
    <row r="32" spans="1:28" ht="20.25" customHeight="1" thickBot="1">
      <c r="A32" s="55" t="s">
        <v>67</v>
      </c>
      <c r="B32" s="51">
        <v>953</v>
      </c>
      <c r="C32" s="52"/>
      <c r="D32" s="52" t="s">
        <v>122</v>
      </c>
      <c r="E32" s="83">
        <v>3016.668</v>
      </c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60"/>
      <c r="W32" s="61"/>
      <c r="X32" s="83">
        <v>3016.668</v>
      </c>
      <c r="Y32" s="120">
        <f t="shared" si="0"/>
        <v>100</v>
      </c>
      <c r="AA32" s="184"/>
      <c r="AB32" s="184"/>
    </row>
    <row r="33" spans="1:28" ht="18.75" customHeight="1" thickBot="1">
      <c r="A33" s="55" t="s">
        <v>284</v>
      </c>
      <c r="B33" s="51">
        <v>953</v>
      </c>
      <c r="C33" s="52"/>
      <c r="D33" s="52" t="s">
        <v>285</v>
      </c>
      <c r="E33" s="83">
        <v>1746.838</v>
      </c>
      <c r="F33" s="58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60"/>
      <c r="W33" s="61"/>
      <c r="X33" s="83">
        <v>0</v>
      </c>
      <c r="Y33" s="120">
        <f t="shared" si="0"/>
        <v>0</v>
      </c>
      <c r="AA33" s="184"/>
      <c r="AB33" s="184"/>
    </row>
    <row r="34" spans="1:28" ht="39" customHeight="1" thickBot="1">
      <c r="A34" s="55" t="s">
        <v>269</v>
      </c>
      <c r="B34" s="51">
        <v>953</v>
      </c>
      <c r="C34" s="52"/>
      <c r="D34" s="52" t="s">
        <v>270</v>
      </c>
      <c r="E34" s="83">
        <v>464</v>
      </c>
      <c r="F34" s="58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60"/>
      <c r="W34" s="61"/>
      <c r="X34" s="83">
        <v>0</v>
      </c>
      <c r="Y34" s="120">
        <f t="shared" si="0"/>
        <v>0</v>
      </c>
      <c r="AA34" s="184"/>
      <c r="AB34" s="184"/>
    </row>
    <row r="35" spans="1:28" ht="32.25" thickBot="1">
      <c r="A35" s="63" t="s">
        <v>64</v>
      </c>
      <c r="B35" s="62">
        <v>953</v>
      </c>
      <c r="C35" s="6"/>
      <c r="D35" s="6" t="s">
        <v>123</v>
      </c>
      <c r="E35" s="88">
        <f>E36+E37</f>
        <v>21000</v>
      </c>
      <c r="F35" s="58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60"/>
      <c r="W35" s="61"/>
      <c r="X35" s="88">
        <f>X36+X37</f>
        <v>16065.806</v>
      </c>
      <c r="Y35" s="120">
        <f t="shared" si="0"/>
        <v>76.5038380952381</v>
      </c>
      <c r="AA35" s="181"/>
      <c r="AB35" s="181"/>
    </row>
    <row r="36" spans="1:28" ht="32.25" thickBot="1">
      <c r="A36" s="50" t="s">
        <v>65</v>
      </c>
      <c r="B36" s="51">
        <v>953</v>
      </c>
      <c r="C36" s="52"/>
      <c r="D36" s="52" t="s">
        <v>124</v>
      </c>
      <c r="E36" s="83">
        <v>21000</v>
      </c>
      <c r="F36" s="58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60"/>
      <c r="W36" s="61"/>
      <c r="X36" s="83">
        <v>16065.806</v>
      </c>
      <c r="Y36" s="120">
        <f t="shared" si="0"/>
        <v>76.5038380952381</v>
      </c>
      <c r="AA36" s="183"/>
      <c r="AB36" s="183"/>
    </row>
    <row r="37" spans="1:28" ht="20.25" customHeight="1" thickBot="1">
      <c r="A37" s="55" t="s">
        <v>195</v>
      </c>
      <c r="B37" s="51">
        <v>953</v>
      </c>
      <c r="C37" s="52"/>
      <c r="D37" s="52" t="s">
        <v>196</v>
      </c>
      <c r="E37" s="83">
        <v>0</v>
      </c>
      <c r="F37" s="5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60"/>
      <c r="W37" s="61"/>
      <c r="X37" s="83">
        <v>0</v>
      </c>
      <c r="Y37" s="120">
        <v>0</v>
      </c>
      <c r="AA37" s="181"/>
      <c r="AB37" s="181"/>
    </row>
    <row r="38" spans="1:28" ht="32.25" thickBot="1">
      <c r="A38" s="63" t="s">
        <v>68</v>
      </c>
      <c r="B38" s="15">
        <v>953</v>
      </c>
      <c r="C38" s="6"/>
      <c r="D38" s="6" t="s">
        <v>125</v>
      </c>
      <c r="E38" s="88">
        <f>E39+E40</f>
        <v>13718.43073</v>
      </c>
      <c r="F38" s="58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60"/>
      <c r="W38" s="61"/>
      <c r="X38" s="88">
        <f>X39+X40</f>
        <v>10110.024</v>
      </c>
      <c r="Y38" s="120">
        <f t="shared" si="0"/>
        <v>73.69665087050376</v>
      </c>
      <c r="AA38" s="181"/>
      <c r="AB38" s="181"/>
    </row>
    <row r="39" spans="1:28" ht="32.25" thickBot="1">
      <c r="A39" s="50" t="s">
        <v>31</v>
      </c>
      <c r="B39" s="51">
        <v>953</v>
      </c>
      <c r="C39" s="52"/>
      <c r="D39" s="52" t="s">
        <v>126</v>
      </c>
      <c r="E39" s="83">
        <v>13483.09873</v>
      </c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60"/>
      <c r="W39" s="61"/>
      <c r="X39" s="83">
        <v>9898.641</v>
      </c>
      <c r="Y39" s="120">
        <f t="shared" si="0"/>
        <v>73.41517850029123</v>
      </c>
      <c r="AA39" s="185"/>
      <c r="AB39" s="185"/>
    </row>
    <row r="40" spans="1:28" ht="16.5" thickBot="1">
      <c r="A40" s="50" t="s">
        <v>83</v>
      </c>
      <c r="B40" s="51">
        <v>953</v>
      </c>
      <c r="C40" s="52"/>
      <c r="D40" s="52" t="s">
        <v>127</v>
      </c>
      <c r="E40" s="83">
        <v>235.332</v>
      </c>
      <c r="F40" s="58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0"/>
      <c r="W40" s="61"/>
      <c r="X40" s="83">
        <v>211.383</v>
      </c>
      <c r="Y40" s="120">
        <f t="shared" si="0"/>
        <v>89.82331344653511</v>
      </c>
      <c r="AA40" s="186"/>
      <c r="AB40" s="186"/>
    </row>
    <row r="41" spans="1:28" ht="16.5" thickBot="1">
      <c r="A41" s="63" t="s">
        <v>229</v>
      </c>
      <c r="B41" s="15">
        <v>953</v>
      </c>
      <c r="C41" s="6"/>
      <c r="D41" s="6" t="s">
        <v>232</v>
      </c>
      <c r="E41" s="88">
        <f>E42+E43</f>
        <v>0</v>
      </c>
      <c r="F41" s="58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60"/>
      <c r="W41" s="61"/>
      <c r="X41" s="88">
        <f>X42+X43</f>
        <v>0</v>
      </c>
      <c r="Y41" s="120">
        <v>0</v>
      </c>
      <c r="AA41" s="181"/>
      <c r="AB41" s="181"/>
    </row>
    <row r="42" spans="1:28" ht="16.5" thickBot="1">
      <c r="A42" s="50" t="s">
        <v>230</v>
      </c>
      <c r="B42" s="51">
        <v>953</v>
      </c>
      <c r="C42" s="52"/>
      <c r="D42" s="52" t="s">
        <v>231</v>
      </c>
      <c r="E42" s="83">
        <v>0</v>
      </c>
      <c r="F42" s="58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61"/>
      <c r="X42" s="83">
        <v>0</v>
      </c>
      <c r="Y42" s="120">
        <v>0</v>
      </c>
      <c r="AA42" s="181"/>
      <c r="AB42" s="181"/>
    </row>
    <row r="43" spans="1:28" ht="32.25" thickBot="1">
      <c r="A43" s="50" t="s">
        <v>233</v>
      </c>
      <c r="B43" s="51">
        <v>953</v>
      </c>
      <c r="C43" s="52"/>
      <c r="D43" s="52" t="s">
        <v>234</v>
      </c>
      <c r="E43" s="83">
        <v>0</v>
      </c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60"/>
      <c r="W43" s="61"/>
      <c r="X43" s="83">
        <v>0</v>
      </c>
      <c r="Y43" s="120">
        <v>0</v>
      </c>
      <c r="AA43" s="181"/>
      <c r="AB43" s="181"/>
    </row>
    <row r="44" spans="1:28" ht="32.25" thickBot="1">
      <c r="A44" s="8" t="s">
        <v>209</v>
      </c>
      <c r="B44" s="13">
        <v>951</v>
      </c>
      <c r="C44" s="9"/>
      <c r="D44" s="9" t="s">
        <v>128</v>
      </c>
      <c r="E44" s="84">
        <f>E45</f>
        <v>30</v>
      </c>
      <c r="F44" s="132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4"/>
      <c r="W44" s="135"/>
      <c r="X44" s="84">
        <f>X45</f>
        <v>25.9</v>
      </c>
      <c r="Y44" s="120">
        <f t="shared" si="0"/>
        <v>86.33333333333333</v>
      </c>
      <c r="AA44" s="181"/>
      <c r="AB44" s="181"/>
    </row>
    <row r="45" spans="1:28" ht="16.5" thickBot="1">
      <c r="A45" s="106" t="s">
        <v>17</v>
      </c>
      <c r="B45" s="74">
        <v>951</v>
      </c>
      <c r="C45" s="75"/>
      <c r="D45" s="75" t="s">
        <v>128</v>
      </c>
      <c r="E45" s="96">
        <f>E46</f>
        <v>30</v>
      </c>
      <c r="F45" s="132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4"/>
      <c r="W45" s="135"/>
      <c r="X45" s="96">
        <f>X46</f>
        <v>25.9</v>
      </c>
      <c r="Y45" s="120">
        <f t="shared" si="0"/>
        <v>86.33333333333333</v>
      </c>
      <c r="AA45" s="181"/>
      <c r="AB45" s="181"/>
    </row>
    <row r="46" spans="1:28" ht="32.25" thickBot="1">
      <c r="A46" s="55" t="s">
        <v>79</v>
      </c>
      <c r="B46" s="51">
        <v>951</v>
      </c>
      <c r="C46" s="52"/>
      <c r="D46" s="52" t="s">
        <v>129</v>
      </c>
      <c r="E46" s="83">
        <v>30</v>
      </c>
      <c r="F46" s="132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4"/>
      <c r="W46" s="135"/>
      <c r="X46" s="83">
        <v>25.9</v>
      </c>
      <c r="Y46" s="120">
        <f t="shared" si="0"/>
        <v>86.33333333333333</v>
      </c>
      <c r="AA46" s="183"/>
      <c r="AB46" s="183"/>
    </row>
    <row r="47" spans="1:28" ht="34.5" customHeight="1" thickBot="1">
      <c r="A47" s="11" t="s">
        <v>210</v>
      </c>
      <c r="B47" s="13">
        <v>951</v>
      </c>
      <c r="C47" s="9"/>
      <c r="D47" s="9" t="s">
        <v>130</v>
      </c>
      <c r="E47" s="84">
        <f>E48</f>
        <v>30</v>
      </c>
      <c r="F47" s="132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4"/>
      <c r="W47" s="135"/>
      <c r="X47" s="84">
        <f>X48</f>
        <v>10</v>
      </c>
      <c r="Y47" s="120">
        <f t="shared" si="0"/>
        <v>33.33333333333333</v>
      </c>
      <c r="AA47" s="181"/>
      <c r="AB47" s="181"/>
    </row>
    <row r="48" spans="1:28" ht="16.5" thickBot="1">
      <c r="A48" s="106" t="s">
        <v>17</v>
      </c>
      <c r="B48" s="107">
        <v>951</v>
      </c>
      <c r="C48" s="108"/>
      <c r="D48" s="107" t="s">
        <v>130</v>
      </c>
      <c r="E48" s="109">
        <f>E49</f>
        <v>30</v>
      </c>
      <c r="F48" s="132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4"/>
      <c r="W48" s="135"/>
      <c r="X48" s="109">
        <f>X49</f>
        <v>10</v>
      </c>
      <c r="Y48" s="120">
        <f t="shared" si="0"/>
        <v>33.33333333333333</v>
      </c>
      <c r="AA48" s="181"/>
      <c r="AB48" s="181"/>
    </row>
    <row r="49" spans="1:28" ht="33" customHeight="1" thickBot="1">
      <c r="A49" s="55" t="s">
        <v>52</v>
      </c>
      <c r="B49" s="51">
        <v>951</v>
      </c>
      <c r="C49" s="52"/>
      <c r="D49" s="52" t="s">
        <v>131</v>
      </c>
      <c r="E49" s="83">
        <v>30</v>
      </c>
      <c r="F49" s="132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4"/>
      <c r="W49" s="135"/>
      <c r="X49" s="83">
        <v>10</v>
      </c>
      <c r="Y49" s="120">
        <f t="shared" si="0"/>
        <v>33.33333333333333</v>
      </c>
      <c r="AA49" s="183"/>
      <c r="AB49" s="183"/>
    </row>
    <row r="50" spans="1:28" ht="33" customHeight="1" thickBot="1">
      <c r="A50" s="57" t="s">
        <v>211</v>
      </c>
      <c r="B50" s="13">
        <v>951</v>
      </c>
      <c r="C50" s="9"/>
      <c r="D50" s="9" t="s">
        <v>132</v>
      </c>
      <c r="E50" s="84">
        <f>E51</f>
        <v>30</v>
      </c>
      <c r="F50" s="132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4"/>
      <c r="W50" s="135"/>
      <c r="X50" s="84">
        <f>X51</f>
        <v>30</v>
      </c>
      <c r="Y50" s="120">
        <f t="shared" si="0"/>
        <v>100</v>
      </c>
      <c r="AA50" s="181"/>
      <c r="AB50" s="181"/>
    </row>
    <row r="51" spans="1:28" ht="18.75" customHeight="1" thickBot="1">
      <c r="A51" s="106" t="s">
        <v>17</v>
      </c>
      <c r="B51" s="74">
        <v>951</v>
      </c>
      <c r="C51" s="75"/>
      <c r="D51" s="75" t="s">
        <v>132</v>
      </c>
      <c r="E51" s="96">
        <f>E52+E53</f>
        <v>30</v>
      </c>
      <c r="F51" s="132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4"/>
      <c r="W51" s="135"/>
      <c r="X51" s="96">
        <f>X52+X53</f>
        <v>30</v>
      </c>
      <c r="Y51" s="120">
        <f t="shared" si="0"/>
        <v>100</v>
      </c>
      <c r="AA51" s="181"/>
      <c r="AB51" s="181"/>
    </row>
    <row r="52" spans="1:28" ht="33" customHeight="1" thickBot="1">
      <c r="A52" s="50" t="s">
        <v>76</v>
      </c>
      <c r="B52" s="51">
        <v>951</v>
      </c>
      <c r="C52" s="52"/>
      <c r="D52" s="52" t="s">
        <v>133</v>
      </c>
      <c r="E52" s="83">
        <v>0</v>
      </c>
      <c r="F52" s="132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4"/>
      <c r="W52" s="135"/>
      <c r="X52" s="83">
        <v>0</v>
      </c>
      <c r="Y52" s="120">
        <v>0</v>
      </c>
      <c r="AA52" s="181"/>
      <c r="AB52" s="181"/>
    </row>
    <row r="53" spans="1:28" ht="33" customHeight="1" thickBot="1">
      <c r="A53" s="50" t="s">
        <v>77</v>
      </c>
      <c r="B53" s="51">
        <v>951</v>
      </c>
      <c r="C53" s="52"/>
      <c r="D53" s="52" t="s">
        <v>134</v>
      </c>
      <c r="E53" s="83">
        <v>30</v>
      </c>
      <c r="F53" s="132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4"/>
      <c r="W53" s="135"/>
      <c r="X53" s="83">
        <v>30</v>
      </c>
      <c r="Y53" s="120">
        <f t="shared" si="0"/>
        <v>100</v>
      </c>
      <c r="AA53" s="183"/>
      <c r="AB53" s="183"/>
    </row>
    <row r="54" spans="1:28" ht="36.75" customHeight="1" thickBot="1">
      <c r="A54" s="76" t="s">
        <v>221</v>
      </c>
      <c r="B54" s="13">
        <v>951</v>
      </c>
      <c r="C54" s="9"/>
      <c r="D54" s="9" t="s">
        <v>135</v>
      </c>
      <c r="E54" s="84">
        <f>E55</f>
        <v>50</v>
      </c>
      <c r="F54" s="132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4"/>
      <c r="W54" s="135"/>
      <c r="X54" s="84">
        <f>X55</f>
        <v>50</v>
      </c>
      <c r="Y54" s="120">
        <f t="shared" si="0"/>
        <v>100</v>
      </c>
      <c r="AA54" s="181"/>
      <c r="AB54" s="181"/>
    </row>
    <row r="55" spans="1:28" ht="16.5" thickBot="1">
      <c r="A55" s="106" t="s">
        <v>17</v>
      </c>
      <c r="B55" s="107">
        <v>951</v>
      </c>
      <c r="C55" s="108"/>
      <c r="D55" s="107" t="s">
        <v>135</v>
      </c>
      <c r="E55" s="109">
        <f>E56+E57</f>
        <v>50</v>
      </c>
      <c r="F55" s="132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4"/>
      <c r="W55" s="135"/>
      <c r="X55" s="109">
        <f>X56+X57</f>
        <v>50</v>
      </c>
      <c r="Y55" s="120">
        <f t="shared" si="0"/>
        <v>100</v>
      </c>
      <c r="AA55" s="181"/>
      <c r="AB55" s="181"/>
    </row>
    <row r="56" spans="1:28" ht="34.5" customHeight="1" thickBot="1">
      <c r="A56" s="50" t="s">
        <v>35</v>
      </c>
      <c r="B56" s="51">
        <v>951</v>
      </c>
      <c r="C56" s="52"/>
      <c r="D56" s="52" t="s">
        <v>136</v>
      </c>
      <c r="E56" s="83">
        <v>0</v>
      </c>
      <c r="F56" s="132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4"/>
      <c r="W56" s="135"/>
      <c r="X56" s="83">
        <v>0</v>
      </c>
      <c r="Y56" s="120">
        <v>0</v>
      </c>
      <c r="AA56" s="181"/>
      <c r="AB56" s="181"/>
    </row>
    <row r="57" spans="1:28" ht="32.25" thickBot="1">
      <c r="A57" s="50" t="s">
        <v>36</v>
      </c>
      <c r="B57" s="51">
        <v>951</v>
      </c>
      <c r="C57" s="52"/>
      <c r="D57" s="52" t="s">
        <v>137</v>
      </c>
      <c r="E57" s="83">
        <v>50</v>
      </c>
      <c r="F57" s="132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4"/>
      <c r="W57" s="135"/>
      <c r="X57" s="83">
        <v>50</v>
      </c>
      <c r="Y57" s="120">
        <f t="shared" si="0"/>
        <v>100</v>
      </c>
      <c r="AA57" s="183"/>
      <c r="AB57" s="183"/>
    </row>
    <row r="58" spans="1:28" ht="35.25" customHeight="1" thickBot="1">
      <c r="A58" s="76" t="s">
        <v>271</v>
      </c>
      <c r="B58" s="13">
        <v>951</v>
      </c>
      <c r="C58" s="9"/>
      <c r="D58" s="9" t="s">
        <v>138</v>
      </c>
      <c r="E58" s="84">
        <f>E59</f>
        <v>0</v>
      </c>
      <c r="F58" s="58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0"/>
      <c r="W58" s="61"/>
      <c r="X58" s="84">
        <f>X59</f>
        <v>0</v>
      </c>
      <c r="Y58" s="120">
        <v>0</v>
      </c>
      <c r="AA58" s="181"/>
      <c r="AB58" s="181"/>
    </row>
    <row r="59" spans="1:28" ht="16.5" thickBot="1">
      <c r="A59" s="106" t="s">
        <v>17</v>
      </c>
      <c r="B59" s="107">
        <v>951</v>
      </c>
      <c r="C59" s="108"/>
      <c r="D59" s="107" t="s">
        <v>138</v>
      </c>
      <c r="E59" s="109">
        <f>E60+E61+E62</f>
        <v>0</v>
      </c>
      <c r="F59" s="58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60"/>
      <c r="W59" s="61"/>
      <c r="X59" s="109">
        <f>X60+X61+X62</f>
        <v>0</v>
      </c>
      <c r="Y59" s="120">
        <v>0</v>
      </c>
      <c r="AA59" s="181"/>
      <c r="AB59" s="181"/>
    </row>
    <row r="60" spans="1:28" ht="49.5" customHeight="1" thickBot="1">
      <c r="A60" s="50" t="s">
        <v>40</v>
      </c>
      <c r="B60" s="51">
        <v>951</v>
      </c>
      <c r="C60" s="52"/>
      <c r="D60" s="52" t="s">
        <v>139</v>
      </c>
      <c r="E60" s="83">
        <v>0</v>
      </c>
      <c r="F60" s="58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60"/>
      <c r="W60" s="61"/>
      <c r="X60" s="83">
        <v>0</v>
      </c>
      <c r="Y60" s="120">
        <v>0</v>
      </c>
      <c r="AA60" s="181"/>
      <c r="AB60" s="181"/>
    </row>
    <row r="61" spans="1:28" ht="35.25" customHeight="1" thickBot="1">
      <c r="A61" s="50" t="s">
        <v>41</v>
      </c>
      <c r="B61" s="51">
        <v>951</v>
      </c>
      <c r="C61" s="52"/>
      <c r="D61" s="52" t="s">
        <v>244</v>
      </c>
      <c r="E61" s="83">
        <v>0</v>
      </c>
      <c r="F61" s="58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60"/>
      <c r="W61" s="61"/>
      <c r="X61" s="83">
        <v>0</v>
      </c>
      <c r="Y61" s="120">
        <v>0</v>
      </c>
      <c r="AA61" s="181"/>
      <c r="AB61" s="181"/>
    </row>
    <row r="62" spans="1:28" ht="35.25" customHeight="1" thickBot="1">
      <c r="A62" s="50" t="s">
        <v>91</v>
      </c>
      <c r="B62" s="51">
        <v>951</v>
      </c>
      <c r="C62" s="52"/>
      <c r="D62" s="52" t="s">
        <v>235</v>
      </c>
      <c r="E62" s="83">
        <v>0</v>
      </c>
      <c r="F62" s="58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60"/>
      <c r="W62" s="61"/>
      <c r="X62" s="83">
        <v>0</v>
      </c>
      <c r="Y62" s="120">
        <v>0</v>
      </c>
      <c r="AA62" s="181"/>
      <c r="AB62" s="181"/>
    </row>
    <row r="63" spans="1:28" ht="33" customHeight="1" thickBot="1">
      <c r="A63" s="76" t="s">
        <v>212</v>
      </c>
      <c r="B63" s="13">
        <v>951</v>
      </c>
      <c r="C63" s="9"/>
      <c r="D63" s="9" t="s">
        <v>140</v>
      </c>
      <c r="E63" s="84">
        <f>E64</f>
        <v>6000</v>
      </c>
      <c r="F63" s="58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60"/>
      <c r="W63" s="61"/>
      <c r="X63" s="84">
        <f>X64</f>
        <v>0</v>
      </c>
      <c r="Y63" s="120">
        <f t="shared" si="0"/>
        <v>0</v>
      </c>
      <c r="AA63" s="181"/>
      <c r="AB63" s="181"/>
    </row>
    <row r="64" spans="1:28" ht="16.5" thickBot="1">
      <c r="A64" s="106" t="s">
        <v>17</v>
      </c>
      <c r="B64" s="107">
        <v>951</v>
      </c>
      <c r="C64" s="108"/>
      <c r="D64" s="107" t="s">
        <v>140</v>
      </c>
      <c r="E64" s="109">
        <f>E65+E66+E67</f>
        <v>6000</v>
      </c>
      <c r="F64" s="58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60"/>
      <c r="W64" s="61"/>
      <c r="X64" s="109">
        <f>X65+X66+X67</f>
        <v>0</v>
      </c>
      <c r="Y64" s="120">
        <f t="shared" si="0"/>
        <v>0</v>
      </c>
      <c r="AA64" s="181"/>
      <c r="AB64" s="181"/>
    </row>
    <row r="65" spans="1:28" ht="48" thickBot="1">
      <c r="A65" s="50" t="s">
        <v>42</v>
      </c>
      <c r="B65" s="51">
        <v>951</v>
      </c>
      <c r="C65" s="52"/>
      <c r="D65" s="52" t="s">
        <v>141</v>
      </c>
      <c r="E65" s="83"/>
      <c r="F65" s="58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60"/>
      <c r="W65" s="61"/>
      <c r="X65" s="83"/>
      <c r="Y65" s="120">
        <v>0</v>
      </c>
      <c r="AA65" s="181"/>
      <c r="AB65" s="181"/>
    </row>
    <row r="66" spans="1:28" ht="79.5" thickBot="1">
      <c r="A66" s="110" t="s">
        <v>87</v>
      </c>
      <c r="B66" s="51">
        <v>951</v>
      </c>
      <c r="C66" s="52"/>
      <c r="D66" s="52" t="s">
        <v>142</v>
      </c>
      <c r="E66" s="83">
        <v>4800</v>
      </c>
      <c r="F66" s="58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60"/>
      <c r="W66" s="61"/>
      <c r="X66" s="83">
        <v>0</v>
      </c>
      <c r="Y66" s="120">
        <f t="shared" si="0"/>
        <v>0</v>
      </c>
      <c r="AA66" s="184"/>
      <c r="AB66" s="184"/>
    </row>
    <row r="67" spans="1:28" ht="95.25" thickBot="1">
      <c r="A67" s="110" t="s">
        <v>236</v>
      </c>
      <c r="B67" s="51">
        <v>951</v>
      </c>
      <c r="C67" s="52"/>
      <c r="D67" s="52" t="s">
        <v>237</v>
      </c>
      <c r="E67" s="83">
        <v>1200</v>
      </c>
      <c r="F67" s="58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60"/>
      <c r="W67" s="61"/>
      <c r="X67" s="83">
        <v>0</v>
      </c>
      <c r="Y67" s="120">
        <f t="shared" si="0"/>
        <v>0</v>
      </c>
      <c r="AA67" s="183"/>
      <c r="AB67" s="183"/>
    </row>
    <row r="68" spans="1:28" ht="66" customHeight="1" thickBot="1">
      <c r="A68" s="76" t="s">
        <v>272</v>
      </c>
      <c r="B68" s="13">
        <v>951</v>
      </c>
      <c r="C68" s="10"/>
      <c r="D68" s="10" t="s">
        <v>143</v>
      </c>
      <c r="E68" s="138">
        <f>E69</f>
        <v>26729</v>
      </c>
      <c r="F68" s="132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4"/>
      <c r="W68" s="135"/>
      <c r="X68" s="138">
        <f>X69</f>
        <v>19337.774</v>
      </c>
      <c r="Y68" s="120">
        <f t="shared" si="0"/>
        <v>72.34754012495792</v>
      </c>
      <c r="AA68" s="181"/>
      <c r="AB68" s="181"/>
    </row>
    <row r="69" spans="1:28" ht="16.5" thickBot="1">
      <c r="A69" s="106" t="s">
        <v>17</v>
      </c>
      <c r="B69" s="107">
        <v>951</v>
      </c>
      <c r="C69" s="108"/>
      <c r="D69" s="107" t="s">
        <v>143</v>
      </c>
      <c r="E69" s="109">
        <f>E70+E73+E71+E72+E74</f>
        <v>26729</v>
      </c>
      <c r="F69" s="132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4"/>
      <c r="W69" s="135"/>
      <c r="X69" s="109">
        <f>X70+X73+X71+X72+X74</f>
        <v>19337.774</v>
      </c>
      <c r="Y69" s="120">
        <f t="shared" si="0"/>
        <v>72.34754012495792</v>
      </c>
      <c r="AA69" s="181"/>
      <c r="AB69" s="181"/>
    </row>
    <row r="70" spans="1:28" ht="49.5" customHeight="1" thickBot="1">
      <c r="A70" s="50" t="s">
        <v>39</v>
      </c>
      <c r="B70" s="51">
        <v>951</v>
      </c>
      <c r="C70" s="52"/>
      <c r="D70" s="52" t="s">
        <v>144</v>
      </c>
      <c r="E70" s="83">
        <v>0</v>
      </c>
      <c r="F70" s="132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4"/>
      <c r="W70" s="135"/>
      <c r="X70" s="83">
        <v>0</v>
      </c>
      <c r="Y70" s="120">
        <v>0</v>
      </c>
      <c r="AA70" s="181"/>
      <c r="AB70" s="181"/>
    </row>
    <row r="71" spans="1:28" ht="49.5" customHeight="1" thickBot="1">
      <c r="A71" s="50" t="s">
        <v>100</v>
      </c>
      <c r="B71" s="51">
        <v>951</v>
      </c>
      <c r="C71" s="52"/>
      <c r="D71" s="52" t="s">
        <v>145</v>
      </c>
      <c r="E71" s="83">
        <v>4342.947</v>
      </c>
      <c r="F71" s="132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4"/>
      <c r="W71" s="135"/>
      <c r="X71" s="83">
        <v>3193.843</v>
      </c>
      <c r="Y71" s="120">
        <f t="shared" si="0"/>
        <v>73.54091588039181</v>
      </c>
      <c r="AA71" s="185"/>
      <c r="AB71" s="185"/>
    </row>
    <row r="72" spans="1:28" ht="49.5" customHeight="1" thickBot="1">
      <c r="A72" s="50" t="s">
        <v>101</v>
      </c>
      <c r="B72" s="51">
        <v>951</v>
      </c>
      <c r="C72" s="52"/>
      <c r="D72" s="52" t="s">
        <v>146</v>
      </c>
      <c r="E72" s="83">
        <v>6881.048</v>
      </c>
      <c r="F72" s="132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4"/>
      <c r="W72" s="135"/>
      <c r="X72" s="83">
        <v>5762.401</v>
      </c>
      <c r="Y72" s="120">
        <f t="shared" si="0"/>
        <v>83.7430722761998</v>
      </c>
      <c r="AA72" s="183"/>
      <c r="AB72" s="183"/>
    </row>
    <row r="73" spans="1:28" ht="32.25" customHeight="1" thickBot="1">
      <c r="A73" s="110" t="s">
        <v>88</v>
      </c>
      <c r="B73" s="51">
        <v>951</v>
      </c>
      <c r="C73" s="52"/>
      <c r="D73" s="52" t="s">
        <v>147</v>
      </c>
      <c r="E73" s="83">
        <v>12404</v>
      </c>
      <c r="F73" s="132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4"/>
      <c r="W73" s="135"/>
      <c r="X73" s="83">
        <v>8305.224</v>
      </c>
      <c r="Y73" s="120">
        <f t="shared" si="0"/>
        <v>66.9560141889713</v>
      </c>
      <c r="AA73" s="187"/>
      <c r="AB73" s="187"/>
    </row>
    <row r="74" spans="1:28" ht="66.75" customHeight="1" thickBot="1">
      <c r="A74" s="110" t="s">
        <v>239</v>
      </c>
      <c r="B74" s="51">
        <v>951</v>
      </c>
      <c r="C74" s="52"/>
      <c r="D74" s="52" t="s">
        <v>238</v>
      </c>
      <c r="E74" s="83">
        <v>3101.005</v>
      </c>
      <c r="F74" s="132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4"/>
      <c r="W74" s="135"/>
      <c r="X74" s="83">
        <v>2076.306</v>
      </c>
      <c r="Y74" s="120">
        <f aca="true" t="shared" si="3" ref="Y74:Y137">X74/E74*100</f>
        <v>66.95590623039949</v>
      </c>
      <c r="AA74" s="185"/>
      <c r="AB74" s="185"/>
    </row>
    <row r="75" spans="1:28" ht="32.25" thickBot="1">
      <c r="A75" s="76" t="s">
        <v>222</v>
      </c>
      <c r="B75" s="13">
        <v>951</v>
      </c>
      <c r="C75" s="9"/>
      <c r="D75" s="9" t="s">
        <v>148</v>
      </c>
      <c r="E75" s="84">
        <f>E76</f>
        <v>80</v>
      </c>
      <c r="F75" s="132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4"/>
      <c r="W75" s="135"/>
      <c r="X75" s="84">
        <f>X76</f>
        <v>0</v>
      </c>
      <c r="Y75" s="120">
        <f t="shared" si="3"/>
        <v>0</v>
      </c>
      <c r="AA75" s="181"/>
      <c r="AB75" s="181"/>
    </row>
    <row r="76" spans="1:28" ht="16.5" thickBot="1">
      <c r="A76" s="106" t="s">
        <v>17</v>
      </c>
      <c r="B76" s="107">
        <v>951</v>
      </c>
      <c r="C76" s="108"/>
      <c r="D76" s="107" t="s">
        <v>148</v>
      </c>
      <c r="E76" s="109">
        <f>E77</f>
        <v>80</v>
      </c>
      <c r="F76" s="132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4"/>
      <c r="W76" s="135"/>
      <c r="X76" s="109">
        <f>X77</f>
        <v>0</v>
      </c>
      <c r="Y76" s="120">
        <f t="shared" si="3"/>
        <v>0</v>
      </c>
      <c r="AA76" s="181"/>
      <c r="AB76" s="181"/>
    </row>
    <row r="77" spans="1:28" ht="33.75" customHeight="1" thickBot="1">
      <c r="A77" s="55" t="s">
        <v>48</v>
      </c>
      <c r="B77" s="51">
        <v>951</v>
      </c>
      <c r="C77" s="52"/>
      <c r="D77" s="52" t="s">
        <v>149</v>
      </c>
      <c r="E77" s="83">
        <v>80</v>
      </c>
      <c r="F77" s="132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4"/>
      <c r="W77" s="135"/>
      <c r="X77" s="83">
        <v>0</v>
      </c>
      <c r="Y77" s="120">
        <f t="shared" si="3"/>
        <v>0</v>
      </c>
      <c r="AA77" s="183"/>
      <c r="AB77" s="183"/>
    </row>
    <row r="78" spans="1:28" ht="32.25" thickBot="1">
      <c r="A78" s="76" t="s">
        <v>223</v>
      </c>
      <c r="B78" s="13">
        <v>951</v>
      </c>
      <c r="C78" s="9"/>
      <c r="D78" s="9" t="s">
        <v>150</v>
      </c>
      <c r="E78" s="84">
        <f>E79</f>
        <v>42.4</v>
      </c>
      <c r="F78" s="132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4"/>
      <c r="W78" s="135"/>
      <c r="X78" s="84">
        <f>X79</f>
        <v>8</v>
      </c>
      <c r="Y78" s="120">
        <f t="shared" si="3"/>
        <v>18.867924528301888</v>
      </c>
      <c r="AA78" s="181"/>
      <c r="AB78" s="181"/>
    </row>
    <row r="79" spans="1:28" ht="16.5" thickBot="1">
      <c r="A79" s="106" t="s">
        <v>17</v>
      </c>
      <c r="B79" s="107">
        <v>951</v>
      </c>
      <c r="C79" s="108"/>
      <c r="D79" s="107" t="s">
        <v>150</v>
      </c>
      <c r="E79" s="109">
        <f>E80</f>
        <v>42.4</v>
      </c>
      <c r="F79" s="132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4"/>
      <c r="W79" s="135"/>
      <c r="X79" s="109">
        <f>X80</f>
        <v>8</v>
      </c>
      <c r="Y79" s="120">
        <f t="shared" si="3"/>
        <v>18.867924528301888</v>
      </c>
      <c r="AA79" s="181"/>
      <c r="AB79" s="181"/>
    </row>
    <row r="80" spans="1:28" ht="32.25" thickBot="1">
      <c r="A80" s="55" t="s">
        <v>49</v>
      </c>
      <c r="B80" s="51">
        <v>951</v>
      </c>
      <c r="C80" s="52"/>
      <c r="D80" s="52" t="s">
        <v>151</v>
      </c>
      <c r="E80" s="83">
        <v>42.4</v>
      </c>
      <c r="F80" s="132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4"/>
      <c r="W80" s="135"/>
      <c r="X80" s="83">
        <v>8</v>
      </c>
      <c r="Y80" s="120">
        <f t="shared" si="3"/>
        <v>18.867924528301888</v>
      </c>
      <c r="AA80" s="183"/>
      <c r="AB80" s="183"/>
    </row>
    <row r="81" spans="1:28" ht="32.25" thickBot="1">
      <c r="A81" s="8" t="s">
        <v>213</v>
      </c>
      <c r="B81" s="13">
        <v>951</v>
      </c>
      <c r="C81" s="9"/>
      <c r="D81" s="9" t="s">
        <v>152</v>
      </c>
      <c r="E81" s="84">
        <f>E82</f>
        <v>30</v>
      </c>
      <c r="F81" s="132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4"/>
      <c r="W81" s="135"/>
      <c r="X81" s="84">
        <f>X82</f>
        <v>10</v>
      </c>
      <c r="Y81" s="120">
        <f t="shared" si="3"/>
        <v>33.33333333333333</v>
      </c>
      <c r="AA81" s="181"/>
      <c r="AB81" s="181"/>
    </row>
    <row r="82" spans="1:28" ht="16.5" thickBot="1">
      <c r="A82" s="106" t="s">
        <v>17</v>
      </c>
      <c r="B82" s="107">
        <v>951</v>
      </c>
      <c r="C82" s="108"/>
      <c r="D82" s="107" t="s">
        <v>152</v>
      </c>
      <c r="E82" s="109">
        <f>E83</f>
        <v>30</v>
      </c>
      <c r="F82" s="132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4"/>
      <c r="W82" s="135"/>
      <c r="X82" s="109">
        <f>X83</f>
        <v>10</v>
      </c>
      <c r="Y82" s="120">
        <f t="shared" si="3"/>
        <v>33.33333333333333</v>
      </c>
      <c r="AA82" s="181"/>
      <c r="AB82" s="181"/>
    </row>
    <row r="83" spans="1:28" ht="34.5" customHeight="1" thickBot="1">
      <c r="A83" s="55" t="s">
        <v>50</v>
      </c>
      <c r="B83" s="51">
        <v>951</v>
      </c>
      <c r="C83" s="52"/>
      <c r="D83" s="52" t="s">
        <v>153</v>
      </c>
      <c r="E83" s="83">
        <v>30</v>
      </c>
      <c r="F83" s="132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4"/>
      <c r="W83" s="135"/>
      <c r="X83" s="83">
        <v>10</v>
      </c>
      <c r="Y83" s="120">
        <f t="shared" si="3"/>
        <v>33.33333333333333</v>
      </c>
      <c r="AA83" s="183"/>
      <c r="AB83" s="183"/>
    </row>
    <row r="84" spans="1:28" ht="36.75" customHeight="1" thickBot="1">
      <c r="A84" s="57" t="s">
        <v>214</v>
      </c>
      <c r="B84" s="14">
        <v>951</v>
      </c>
      <c r="C84" s="9"/>
      <c r="D84" s="9" t="s">
        <v>154</v>
      </c>
      <c r="E84" s="84">
        <f>E85</f>
        <v>122</v>
      </c>
      <c r="F84" s="132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4"/>
      <c r="W84" s="135"/>
      <c r="X84" s="84">
        <f>X85</f>
        <v>112</v>
      </c>
      <c r="Y84" s="120">
        <f t="shared" si="3"/>
        <v>91.80327868852459</v>
      </c>
      <c r="AA84" s="181"/>
      <c r="AB84" s="181"/>
    </row>
    <row r="85" spans="1:28" ht="22.5" customHeight="1" thickBot="1">
      <c r="A85" s="106" t="s">
        <v>17</v>
      </c>
      <c r="B85" s="107">
        <v>951</v>
      </c>
      <c r="C85" s="108"/>
      <c r="D85" s="107" t="s">
        <v>154</v>
      </c>
      <c r="E85" s="109">
        <f>E86</f>
        <v>122</v>
      </c>
      <c r="F85" s="132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4"/>
      <c r="W85" s="135"/>
      <c r="X85" s="109">
        <f>X86</f>
        <v>112</v>
      </c>
      <c r="Y85" s="120">
        <f t="shared" si="3"/>
        <v>91.80327868852459</v>
      </c>
      <c r="AA85" s="181"/>
      <c r="AB85" s="181"/>
    </row>
    <row r="86" spans="1:28" ht="34.5" customHeight="1" thickBot="1">
      <c r="A86" s="55" t="s">
        <v>53</v>
      </c>
      <c r="B86" s="51">
        <v>951</v>
      </c>
      <c r="C86" s="52"/>
      <c r="D86" s="52" t="s">
        <v>155</v>
      </c>
      <c r="E86" s="83">
        <v>122</v>
      </c>
      <c r="F86" s="132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4"/>
      <c r="W86" s="135"/>
      <c r="X86" s="83">
        <v>112</v>
      </c>
      <c r="Y86" s="120">
        <f t="shared" si="3"/>
        <v>91.80327868852459</v>
      </c>
      <c r="AA86" s="187"/>
      <c r="AB86" s="187"/>
    </row>
    <row r="87" spans="1:28" ht="32.25" thickBot="1">
      <c r="A87" s="11" t="s">
        <v>215</v>
      </c>
      <c r="B87" s="13">
        <v>951</v>
      </c>
      <c r="C87" s="10"/>
      <c r="D87" s="10" t="s">
        <v>156</v>
      </c>
      <c r="E87" s="138">
        <f>E88</f>
        <v>42301</v>
      </c>
      <c r="F87" s="132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4"/>
      <c r="W87" s="135"/>
      <c r="X87" s="138">
        <f>X88</f>
        <v>16026.045000000002</v>
      </c>
      <c r="Y87" s="120">
        <f t="shared" si="3"/>
        <v>37.88573556180705</v>
      </c>
      <c r="AA87" s="181"/>
      <c r="AB87" s="181"/>
    </row>
    <row r="88" spans="1:28" ht="16.5" thickBot="1">
      <c r="A88" s="106" t="s">
        <v>17</v>
      </c>
      <c r="B88" s="107">
        <v>951</v>
      </c>
      <c r="C88" s="108"/>
      <c r="D88" s="107" t="s">
        <v>156</v>
      </c>
      <c r="E88" s="109">
        <f>E89+E93</f>
        <v>42301</v>
      </c>
      <c r="F88" s="132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4"/>
      <c r="W88" s="135"/>
      <c r="X88" s="109">
        <f>X89+X93</f>
        <v>16026.045000000002</v>
      </c>
      <c r="Y88" s="120">
        <f t="shared" si="3"/>
        <v>37.88573556180705</v>
      </c>
      <c r="AA88" s="181"/>
      <c r="AB88" s="181"/>
    </row>
    <row r="89" spans="1:28" ht="16.5" thickBot="1">
      <c r="A89" s="5" t="s">
        <v>27</v>
      </c>
      <c r="B89" s="15">
        <v>951</v>
      </c>
      <c r="C89" s="6"/>
      <c r="D89" s="6" t="s">
        <v>157</v>
      </c>
      <c r="E89" s="88">
        <f>E90+E91+E92</f>
        <v>20990</v>
      </c>
      <c r="F89" s="132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4"/>
      <c r="W89" s="135"/>
      <c r="X89" s="88">
        <f>X90+X91+X92</f>
        <v>20</v>
      </c>
      <c r="Y89" s="120">
        <f t="shared" si="3"/>
        <v>0.09528346831824679</v>
      </c>
      <c r="AA89" s="181"/>
      <c r="AB89" s="181"/>
    </row>
    <row r="90" spans="1:28" ht="32.25" thickBot="1">
      <c r="A90" s="55" t="s">
        <v>44</v>
      </c>
      <c r="B90" s="51">
        <v>951</v>
      </c>
      <c r="C90" s="52"/>
      <c r="D90" s="52" t="s">
        <v>158</v>
      </c>
      <c r="E90" s="83">
        <v>50</v>
      </c>
      <c r="F90" s="132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4"/>
      <c r="W90" s="135"/>
      <c r="X90" s="83">
        <v>20</v>
      </c>
      <c r="Y90" s="120">
        <f t="shared" si="3"/>
        <v>40</v>
      </c>
      <c r="AA90" s="183"/>
      <c r="AB90" s="183"/>
    </row>
    <row r="91" spans="1:28" ht="32.25" thickBot="1">
      <c r="A91" s="55" t="s">
        <v>280</v>
      </c>
      <c r="B91" s="51">
        <v>951</v>
      </c>
      <c r="C91" s="52"/>
      <c r="D91" s="52" t="s">
        <v>277</v>
      </c>
      <c r="E91" s="83">
        <v>20690</v>
      </c>
      <c r="F91" s="132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4"/>
      <c r="W91" s="135"/>
      <c r="X91" s="83">
        <v>0</v>
      </c>
      <c r="Y91" s="120">
        <f t="shared" si="3"/>
        <v>0</v>
      </c>
      <c r="AA91" s="187"/>
      <c r="AB91" s="181"/>
    </row>
    <row r="92" spans="1:28" ht="32.25" thickBot="1">
      <c r="A92" s="55" t="s">
        <v>279</v>
      </c>
      <c r="B92" s="51">
        <v>951</v>
      </c>
      <c r="C92" s="52"/>
      <c r="D92" s="52" t="s">
        <v>278</v>
      </c>
      <c r="E92" s="83">
        <v>250</v>
      </c>
      <c r="F92" s="132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4"/>
      <c r="W92" s="135"/>
      <c r="X92" s="83">
        <v>0</v>
      </c>
      <c r="Y92" s="120">
        <f t="shared" si="3"/>
        <v>0</v>
      </c>
      <c r="AA92" s="187"/>
      <c r="AB92" s="181"/>
    </row>
    <row r="93" spans="1:28" ht="19.5" customHeight="1" thickBot="1">
      <c r="A93" s="45" t="s">
        <v>45</v>
      </c>
      <c r="B93" s="15">
        <v>951</v>
      </c>
      <c r="C93" s="6"/>
      <c r="D93" s="6" t="s">
        <v>159</v>
      </c>
      <c r="E93" s="88">
        <f>SUM(E94:E98)</f>
        <v>21311</v>
      </c>
      <c r="F93" s="132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4"/>
      <c r="W93" s="135"/>
      <c r="X93" s="88">
        <f>SUM(X94:X98)</f>
        <v>16006.045000000002</v>
      </c>
      <c r="Y93" s="120">
        <f t="shared" si="3"/>
        <v>75.1069635399559</v>
      </c>
      <c r="AA93" s="181"/>
      <c r="AB93" s="181"/>
    </row>
    <row r="94" spans="1:28" ht="32.25" thickBot="1">
      <c r="A94" s="50" t="s">
        <v>46</v>
      </c>
      <c r="B94" s="51">
        <v>951</v>
      </c>
      <c r="C94" s="52"/>
      <c r="D94" s="52" t="s">
        <v>160</v>
      </c>
      <c r="E94" s="83">
        <v>12597.5</v>
      </c>
      <c r="F94" s="132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4"/>
      <c r="W94" s="135"/>
      <c r="X94" s="83">
        <v>9553.833</v>
      </c>
      <c r="Y94" s="120">
        <f t="shared" si="3"/>
        <v>75.83911887279223</v>
      </c>
      <c r="AA94" s="183"/>
      <c r="AB94" s="183"/>
    </row>
    <row r="95" spans="1:28" ht="16.5" thickBot="1">
      <c r="A95" s="55" t="s">
        <v>103</v>
      </c>
      <c r="B95" s="51">
        <v>951</v>
      </c>
      <c r="C95" s="52"/>
      <c r="D95" s="52" t="s">
        <v>161</v>
      </c>
      <c r="E95" s="83">
        <v>0</v>
      </c>
      <c r="F95" s="132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4"/>
      <c r="W95" s="135"/>
      <c r="X95" s="83">
        <v>0</v>
      </c>
      <c r="Y95" s="120">
        <v>0</v>
      </c>
      <c r="AA95" s="181"/>
      <c r="AB95" s="181"/>
    </row>
    <row r="96" spans="1:28" ht="32.25" thickBot="1">
      <c r="A96" s="50" t="s">
        <v>47</v>
      </c>
      <c r="B96" s="51">
        <v>951</v>
      </c>
      <c r="C96" s="52"/>
      <c r="D96" s="52" t="s">
        <v>162</v>
      </c>
      <c r="E96" s="83">
        <v>8713.5</v>
      </c>
      <c r="F96" s="132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4"/>
      <c r="W96" s="135"/>
      <c r="X96" s="83">
        <v>6452.212</v>
      </c>
      <c r="Y96" s="120">
        <f t="shared" si="3"/>
        <v>74.0484535490905</v>
      </c>
      <c r="AA96" s="183"/>
      <c r="AB96" s="183"/>
    </row>
    <row r="97" spans="1:28" ht="32.25" thickBot="1">
      <c r="A97" s="50" t="s">
        <v>205</v>
      </c>
      <c r="B97" s="51">
        <v>951</v>
      </c>
      <c r="C97" s="52"/>
      <c r="D97" s="52" t="s">
        <v>206</v>
      </c>
      <c r="E97" s="83">
        <v>0</v>
      </c>
      <c r="F97" s="132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4"/>
      <c r="W97" s="135"/>
      <c r="X97" s="83">
        <v>0</v>
      </c>
      <c r="Y97" s="120">
        <v>0</v>
      </c>
      <c r="AA97" s="181"/>
      <c r="AB97" s="181"/>
    </row>
    <row r="98" spans="1:28" ht="16.5" thickBot="1">
      <c r="A98" s="97" t="s">
        <v>106</v>
      </c>
      <c r="B98" s="51">
        <v>951</v>
      </c>
      <c r="C98" s="52"/>
      <c r="D98" s="52" t="s">
        <v>277</v>
      </c>
      <c r="E98" s="83">
        <v>0</v>
      </c>
      <c r="F98" s="132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4"/>
      <c r="W98" s="135"/>
      <c r="X98" s="83">
        <v>0</v>
      </c>
      <c r="Y98" s="120">
        <v>0</v>
      </c>
      <c r="AA98" s="181"/>
      <c r="AB98" s="181"/>
    </row>
    <row r="99" spans="1:28" ht="35.25" customHeight="1" thickBot="1">
      <c r="A99" s="76" t="s">
        <v>216</v>
      </c>
      <c r="B99" s="13">
        <v>951</v>
      </c>
      <c r="C99" s="9"/>
      <c r="D99" s="9" t="s">
        <v>163</v>
      </c>
      <c r="E99" s="84">
        <f>E100</f>
        <v>10</v>
      </c>
      <c r="F99" s="132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4"/>
      <c r="W99" s="135"/>
      <c r="X99" s="84">
        <f>X100</f>
        <v>0</v>
      </c>
      <c r="Y99" s="120">
        <f t="shared" si="3"/>
        <v>0</v>
      </c>
      <c r="AA99" s="181"/>
      <c r="AB99" s="181"/>
    </row>
    <row r="100" spans="1:28" ht="16.5" thickBot="1">
      <c r="A100" s="106" t="s">
        <v>17</v>
      </c>
      <c r="B100" s="107">
        <v>951</v>
      </c>
      <c r="C100" s="108"/>
      <c r="D100" s="107" t="s">
        <v>163</v>
      </c>
      <c r="E100" s="109">
        <f>E101+E102</f>
        <v>10</v>
      </c>
      <c r="F100" s="132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4"/>
      <c r="W100" s="135"/>
      <c r="X100" s="109">
        <f>X101+X102</f>
        <v>0</v>
      </c>
      <c r="Y100" s="120">
        <f t="shared" si="3"/>
        <v>0</v>
      </c>
      <c r="AA100" s="181"/>
      <c r="AB100" s="181"/>
    </row>
    <row r="101" spans="1:28" ht="34.5" customHeight="1" thickBot="1">
      <c r="A101" s="50" t="s">
        <v>37</v>
      </c>
      <c r="B101" s="51">
        <v>951</v>
      </c>
      <c r="C101" s="52"/>
      <c r="D101" s="52" t="s">
        <v>164</v>
      </c>
      <c r="E101" s="83">
        <v>10</v>
      </c>
      <c r="F101" s="132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4"/>
      <c r="W101" s="135"/>
      <c r="X101" s="83">
        <v>0</v>
      </c>
      <c r="Y101" s="120">
        <f t="shared" si="3"/>
        <v>0</v>
      </c>
      <c r="AA101" s="183"/>
      <c r="AB101" s="183"/>
    </row>
    <row r="102" spans="1:28" ht="34.5" customHeight="1" thickBot="1">
      <c r="A102" s="50" t="s">
        <v>220</v>
      </c>
      <c r="B102" s="51">
        <v>951</v>
      </c>
      <c r="C102" s="52"/>
      <c r="D102" s="52" t="s">
        <v>219</v>
      </c>
      <c r="E102" s="83">
        <v>0</v>
      </c>
      <c r="F102" s="132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4"/>
      <c r="W102" s="135"/>
      <c r="X102" s="83">
        <v>0</v>
      </c>
      <c r="Y102" s="120">
        <v>0</v>
      </c>
      <c r="AA102" s="181"/>
      <c r="AB102" s="181"/>
    </row>
    <row r="103" spans="1:28" ht="49.5" customHeight="1" thickBot="1">
      <c r="A103" s="76" t="s">
        <v>217</v>
      </c>
      <c r="B103" s="13">
        <v>951</v>
      </c>
      <c r="C103" s="9"/>
      <c r="D103" s="9" t="s">
        <v>262</v>
      </c>
      <c r="E103" s="84">
        <f>E104</f>
        <v>10878.666</v>
      </c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60"/>
      <c r="W103" s="61"/>
      <c r="X103" s="84">
        <f>X104</f>
        <v>742.707</v>
      </c>
      <c r="Y103" s="120">
        <f t="shared" si="3"/>
        <v>6.8271881864927195</v>
      </c>
      <c r="AA103" s="181"/>
      <c r="AB103" s="181"/>
    </row>
    <row r="104" spans="1:28" ht="25.5" customHeight="1" thickBot="1">
      <c r="A104" s="106" t="s">
        <v>17</v>
      </c>
      <c r="B104" s="74">
        <v>951</v>
      </c>
      <c r="C104" s="75"/>
      <c r="D104" s="75" t="s">
        <v>262</v>
      </c>
      <c r="E104" s="96">
        <f>E105+E106+E107+E108+E109+E110</f>
        <v>10878.666</v>
      </c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60"/>
      <c r="W104" s="61"/>
      <c r="X104" s="96">
        <f>X105+X106+X107+X108+X109+X110</f>
        <v>742.707</v>
      </c>
      <c r="Y104" s="120">
        <f t="shared" si="3"/>
        <v>6.8271881864927195</v>
      </c>
      <c r="AA104" s="181"/>
      <c r="AB104" s="181"/>
    </row>
    <row r="105" spans="1:28" ht="34.5" customHeight="1" thickBot="1">
      <c r="A105" s="50" t="s">
        <v>93</v>
      </c>
      <c r="B105" s="51">
        <v>951</v>
      </c>
      <c r="C105" s="52"/>
      <c r="D105" s="52" t="s">
        <v>165</v>
      </c>
      <c r="E105" s="83">
        <v>173.842</v>
      </c>
      <c r="F105" s="58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60"/>
      <c r="W105" s="61"/>
      <c r="X105" s="83">
        <v>143.09</v>
      </c>
      <c r="Y105" s="120">
        <f t="shared" si="3"/>
        <v>82.31037378769227</v>
      </c>
      <c r="AA105" s="185"/>
      <c r="AB105" s="185"/>
    </row>
    <row r="106" spans="1:28" ht="36.75" customHeight="1" thickBot="1">
      <c r="A106" s="50" t="s">
        <v>105</v>
      </c>
      <c r="B106" s="51">
        <v>951</v>
      </c>
      <c r="C106" s="52"/>
      <c r="D106" s="52" t="s">
        <v>166</v>
      </c>
      <c r="E106" s="83">
        <v>600.706</v>
      </c>
      <c r="F106" s="58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60"/>
      <c r="W106" s="61"/>
      <c r="X106" s="83">
        <v>599.617</v>
      </c>
      <c r="Y106" s="120">
        <f t="shared" si="3"/>
        <v>99.81871331400052</v>
      </c>
      <c r="AA106" s="185"/>
      <c r="AB106" s="185"/>
    </row>
    <row r="107" spans="1:28" ht="36.75" customHeight="1" thickBot="1">
      <c r="A107" s="50" t="s">
        <v>259</v>
      </c>
      <c r="B107" s="51">
        <v>951</v>
      </c>
      <c r="C107" s="52"/>
      <c r="D107" s="52" t="s">
        <v>258</v>
      </c>
      <c r="E107" s="83">
        <v>827.985</v>
      </c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60"/>
      <c r="W107" s="61"/>
      <c r="X107" s="83">
        <v>0</v>
      </c>
      <c r="Y107" s="120">
        <f t="shared" si="3"/>
        <v>0</v>
      </c>
      <c r="AA107" s="183"/>
      <c r="AB107" s="183"/>
    </row>
    <row r="108" spans="1:28" ht="45.75" customHeight="1" thickBot="1">
      <c r="A108" s="50" t="s">
        <v>261</v>
      </c>
      <c r="B108" s="51">
        <v>951</v>
      </c>
      <c r="C108" s="52"/>
      <c r="D108" s="52" t="s">
        <v>260</v>
      </c>
      <c r="E108" s="83">
        <v>3311</v>
      </c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60"/>
      <c r="W108" s="61"/>
      <c r="X108" s="83">
        <v>0</v>
      </c>
      <c r="Y108" s="120">
        <f t="shared" si="3"/>
        <v>0</v>
      </c>
      <c r="AA108" s="184"/>
      <c r="AB108" s="184"/>
    </row>
    <row r="109" spans="1:28" ht="53.25" customHeight="1" thickBot="1">
      <c r="A109" s="50" t="s">
        <v>276</v>
      </c>
      <c r="B109" s="51">
        <v>951</v>
      </c>
      <c r="C109" s="52"/>
      <c r="D109" s="52" t="s">
        <v>274</v>
      </c>
      <c r="E109" s="83">
        <v>4771.96</v>
      </c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60"/>
      <c r="W109" s="61"/>
      <c r="X109" s="83">
        <v>0</v>
      </c>
      <c r="Y109" s="120">
        <f t="shared" si="3"/>
        <v>0</v>
      </c>
      <c r="AA109" s="184"/>
      <c r="AB109" s="184"/>
    </row>
    <row r="110" spans="1:28" ht="52.5" customHeight="1" thickBot="1">
      <c r="A110" s="50" t="s">
        <v>275</v>
      </c>
      <c r="B110" s="51">
        <v>951</v>
      </c>
      <c r="C110" s="52"/>
      <c r="D110" s="52" t="s">
        <v>273</v>
      </c>
      <c r="E110" s="83">
        <v>1193.173</v>
      </c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60"/>
      <c r="W110" s="61"/>
      <c r="X110" s="83">
        <v>0</v>
      </c>
      <c r="Y110" s="120">
        <f t="shared" si="3"/>
        <v>0</v>
      </c>
      <c r="AA110" s="183"/>
      <c r="AB110" s="183"/>
    </row>
    <row r="111" spans="1:28" ht="48.75" customHeight="1" thickBot="1">
      <c r="A111" s="76" t="s">
        <v>218</v>
      </c>
      <c r="B111" s="13">
        <v>951</v>
      </c>
      <c r="C111" s="9"/>
      <c r="D111" s="9" t="s">
        <v>178</v>
      </c>
      <c r="E111" s="84">
        <f>E112</f>
        <v>11548.399000000001</v>
      </c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60"/>
      <c r="W111" s="61"/>
      <c r="X111" s="84">
        <f>X112</f>
        <v>8640</v>
      </c>
      <c r="Y111" s="120">
        <f t="shared" si="3"/>
        <v>74.81556534373291</v>
      </c>
      <c r="AA111" s="181"/>
      <c r="AB111" s="181"/>
    </row>
    <row r="112" spans="1:28" ht="38.25" customHeight="1" thickBot="1">
      <c r="A112" s="106" t="s">
        <v>17</v>
      </c>
      <c r="B112" s="74">
        <v>951</v>
      </c>
      <c r="C112" s="75"/>
      <c r="D112" s="75" t="s">
        <v>178</v>
      </c>
      <c r="E112" s="96">
        <f>E115+E113+E114+E116</f>
        <v>11548.399000000001</v>
      </c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60"/>
      <c r="W112" s="61"/>
      <c r="X112" s="96">
        <f>X115+X113+X114+X116</f>
        <v>8640</v>
      </c>
      <c r="Y112" s="120">
        <f t="shared" si="3"/>
        <v>74.81556534373291</v>
      </c>
      <c r="AA112" s="181"/>
      <c r="AB112" s="181"/>
    </row>
    <row r="113" spans="1:28" ht="38.25" customHeight="1" thickBot="1">
      <c r="A113" s="50" t="s">
        <v>104</v>
      </c>
      <c r="B113" s="99">
        <v>951</v>
      </c>
      <c r="C113" s="100"/>
      <c r="D113" s="52" t="s">
        <v>228</v>
      </c>
      <c r="E113" s="98">
        <v>4042</v>
      </c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60"/>
      <c r="W113" s="61"/>
      <c r="X113" s="98">
        <v>3544</v>
      </c>
      <c r="Y113" s="120">
        <f t="shared" si="3"/>
        <v>87.67936665017318</v>
      </c>
      <c r="AA113" s="183"/>
      <c r="AB113" s="183"/>
    </row>
    <row r="114" spans="1:28" ht="19.5" customHeight="1" thickBot="1">
      <c r="A114" s="55" t="s">
        <v>103</v>
      </c>
      <c r="B114" s="99">
        <v>951</v>
      </c>
      <c r="C114" s="100"/>
      <c r="D114" s="100" t="s">
        <v>198</v>
      </c>
      <c r="E114" s="98">
        <v>0</v>
      </c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60"/>
      <c r="W114" s="61"/>
      <c r="X114" s="98">
        <v>0</v>
      </c>
      <c r="Y114" s="120">
        <v>0</v>
      </c>
      <c r="AA114" s="181"/>
      <c r="AB114" s="181"/>
    </row>
    <row r="115" spans="1:28" ht="35.25" customHeight="1" thickBot="1">
      <c r="A115" s="50" t="s">
        <v>177</v>
      </c>
      <c r="B115" s="51">
        <v>951</v>
      </c>
      <c r="C115" s="52"/>
      <c r="D115" s="52" t="s">
        <v>197</v>
      </c>
      <c r="E115" s="83">
        <v>7506.399</v>
      </c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60"/>
      <c r="W115" s="61"/>
      <c r="X115" s="83">
        <v>5096</v>
      </c>
      <c r="Y115" s="120">
        <f t="shared" si="3"/>
        <v>67.88874399029415</v>
      </c>
      <c r="AA115" s="184"/>
      <c r="AB115" s="184"/>
    </row>
    <row r="116" spans="1:28" ht="17.25" customHeight="1" thickBot="1">
      <c r="A116" s="50" t="s">
        <v>200</v>
      </c>
      <c r="B116" s="51">
        <v>952</v>
      </c>
      <c r="C116" s="52"/>
      <c r="D116" s="52" t="s">
        <v>199</v>
      </c>
      <c r="E116" s="83">
        <v>0</v>
      </c>
      <c r="F116" s="58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60"/>
      <c r="W116" s="61"/>
      <c r="X116" s="83">
        <v>0</v>
      </c>
      <c r="Y116" s="120">
        <v>0</v>
      </c>
      <c r="AA116" s="181"/>
      <c r="AB116" s="181"/>
    </row>
    <row r="117" spans="1:28" ht="35.25" customHeight="1" thickBot="1">
      <c r="A117" s="76" t="s">
        <v>224</v>
      </c>
      <c r="B117" s="13">
        <v>951</v>
      </c>
      <c r="C117" s="9"/>
      <c r="D117" s="9" t="s">
        <v>225</v>
      </c>
      <c r="E117" s="84">
        <f>E118</f>
        <v>20</v>
      </c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60"/>
      <c r="W117" s="61"/>
      <c r="X117" s="84">
        <f>X118</f>
        <v>0</v>
      </c>
      <c r="Y117" s="120">
        <f t="shared" si="3"/>
        <v>0</v>
      </c>
      <c r="AA117" s="181"/>
      <c r="AB117" s="181"/>
    </row>
    <row r="118" spans="1:28" ht="17.25" customHeight="1" thickBot="1">
      <c r="A118" s="106" t="s">
        <v>17</v>
      </c>
      <c r="B118" s="74">
        <v>951</v>
      </c>
      <c r="C118" s="75"/>
      <c r="D118" s="75" t="s">
        <v>226</v>
      </c>
      <c r="E118" s="96">
        <f>E119+E120</f>
        <v>20</v>
      </c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60"/>
      <c r="W118" s="61"/>
      <c r="X118" s="96">
        <f>X119+X120</f>
        <v>0</v>
      </c>
      <c r="Y118" s="120">
        <f t="shared" si="3"/>
        <v>0</v>
      </c>
      <c r="AA118" s="181"/>
      <c r="AB118" s="181"/>
    </row>
    <row r="119" spans="1:28" ht="17.25" customHeight="1" thickBot="1">
      <c r="A119" s="50" t="s">
        <v>104</v>
      </c>
      <c r="B119" s="99">
        <v>951</v>
      </c>
      <c r="C119" s="100"/>
      <c r="D119" s="100" t="s">
        <v>226</v>
      </c>
      <c r="E119" s="98">
        <v>20</v>
      </c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60"/>
      <c r="W119" s="61"/>
      <c r="X119" s="98">
        <v>0</v>
      </c>
      <c r="Y119" s="120">
        <f t="shared" si="3"/>
        <v>0</v>
      </c>
      <c r="AA119" s="188"/>
      <c r="AB119" s="188"/>
    </row>
    <row r="120" spans="1:28" ht="17.25" customHeight="1" thickBot="1">
      <c r="A120" s="55" t="s">
        <v>103</v>
      </c>
      <c r="B120" s="99">
        <v>953</v>
      </c>
      <c r="C120" s="100"/>
      <c r="D120" s="100" t="s">
        <v>227</v>
      </c>
      <c r="E120" s="98">
        <v>0</v>
      </c>
      <c r="F120" s="58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60"/>
      <c r="W120" s="61"/>
      <c r="X120" s="98">
        <v>0</v>
      </c>
      <c r="Y120" s="120">
        <v>0</v>
      </c>
      <c r="AA120" s="181"/>
      <c r="AB120" s="181"/>
    </row>
    <row r="121" spans="1:28" ht="33" customHeight="1" thickBot="1">
      <c r="A121" s="76" t="s">
        <v>245</v>
      </c>
      <c r="B121" s="13">
        <v>951</v>
      </c>
      <c r="C121" s="9"/>
      <c r="D121" s="9" t="s">
        <v>246</v>
      </c>
      <c r="E121" s="84">
        <f>E122</f>
        <v>6340</v>
      </c>
      <c r="F121" s="58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60"/>
      <c r="W121" s="61"/>
      <c r="X121" s="84">
        <f>X122</f>
        <v>5530.134</v>
      </c>
      <c r="Y121" s="120">
        <f t="shared" si="3"/>
        <v>87.22608832807572</v>
      </c>
      <c r="AA121" s="181"/>
      <c r="AB121" s="181"/>
    </row>
    <row r="122" spans="1:28" ht="17.25" customHeight="1" thickBot="1">
      <c r="A122" s="106" t="s">
        <v>17</v>
      </c>
      <c r="B122" s="74">
        <v>951</v>
      </c>
      <c r="C122" s="75"/>
      <c r="D122" s="75" t="s">
        <v>247</v>
      </c>
      <c r="E122" s="96">
        <f>E123</f>
        <v>6340</v>
      </c>
      <c r="F122" s="58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60"/>
      <c r="W122" s="61"/>
      <c r="X122" s="96">
        <f>X123</f>
        <v>5530.134</v>
      </c>
      <c r="Y122" s="120">
        <f t="shared" si="3"/>
        <v>87.22608832807572</v>
      </c>
      <c r="AA122" s="181"/>
      <c r="AB122" s="181"/>
    </row>
    <row r="123" spans="1:28" ht="17.25" customHeight="1" thickBot="1">
      <c r="A123" s="50" t="s">
        <v>248</v>
      </c>
      <c r="B123" s="99">
        <v>951</v>
      </c>
      <c r="C123" s="100"/>
      <c r="D123" s="100" t="s">
        <v>247</v>
      </c>
      <c r="E123" s="98">
        <v>6340</v>
      </c>
      <c r="F123" s="58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60"/>
      <c r="W123" s="61"/>
      <c r="X123" s="98">
        <v>5530.134</v>
      </c>
      <c r="Y123" s="120">
        <f t="shared" si="3"/>
        <v>87.22608832807572</v>
      </c>
      <c r="AA123" s="187"/>
      <c r="AB123" s="187"/>
    </row>
    <row r="124" spans="1:28" ht="36.75" customHeight="1" thickBot="1">
      <c r="A124" s="76" t="s">
        <v>251</v>
      </c>
      <c r="B124" s="13">
        <v>951</v>
      </c>
      <c r="C124" s="9"/>
      <c r="D124" s="9" t="s">
        <v>249</v>
      </c>
      <c r="E124" s="84">
        <f>E125</f>
        <v>10</v>
      </c>
      <c r="F124" s="58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60"/>
      <c r="W124" s="61"/>
      <c r="X124" s="84">
        <f>X125</f>
        <v>0</v>
      </c>
      <c r="Y124" s="120">
        <f t="shared" si="3"/>
        <v>0</v>
      </c>
      <c r="AA124" s="181"/>
      <c r="AB124" s="181"/>
    </row>
    <row r="125" spans="1:28" ht="17.25" customHeight="1" thickBot="1">
      <c r="A125" s="106" t="s">
        <v>17</v>
      </c>
      <c r="B125" s="74">
        <v>951</v>
      </c>
      <c r="C125" s="75"/>
      <c r="D125" s="75" t="s">
        <v>250</v>
      </c>
      <c r="E125" s="96">
        <f>E126</f>
        <v>10</v>
      </c>
      <c r="F125" s="58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60"/>
      <c r="W125" s="61"/>
      <c r="X125" s="96">
        <f>X126</f>
        <v>0</v>
      </c>
      <c r="Y125" s="120">
        <f t="shared" si="3"/>
        <v>0</v>
      </c>
      <c r="AA125" s="181"/>
      <c r="AB125" s="181"/>
    </row>
    <row r="126" spans="1:28" ht="17.25" customHeight="1" thickBot="1">
      <c r="A126" s="50" t="s">
        <v>248</v>
      </c>
      <c r="B126" s="99">
        <v>951</v>
      </c>
      <c r="C126" s="100"/>
      <c r="D126" s="100" t="s">
        <v>250</v>
      </c>
      <c r="E126" s="98">
        <v>10</v>
      </c>
      <c r="F126" s="58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60"/>
      <c r="W126" s="61"/>
      <c r="X126" s="98">
        <v>0</v>
      </c>
      <c r="Y126" s="120">
        <f t="shared" si="3"/>
        <v>0</v>
      </c>
      <c r="AA126" s="183"/>
      <c r="AB126" s="183"/>
    </row>
    <row r="127" spans="1:28" ht="38.25" customHeight="1" thickBot="1">
      <c r="A127" s="76" t="s">
        <v>254</v>
      </c>
      <c r="B127" s="13">
        <v>951</v>
      </c>
      <c r="C127" s="9"/>
      <c r="D127" s="9" t="s">
        <v>252</v>
      </c>
      <c r="E127" s="84">
        <f>E128</f>
        <v>205</v>
      </c>
      <c r="F127" s="58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60"/>
      <c r="W127" s="61"/>
      <c r="X127" s="84">
        <f>X128</f>
        <v>193.883</v>
      </c>
      <c r="Y127" s="120">
        <f t="shared" si="3"/>
        <v>94.57707317073171</v>
      </c>
      <c r="AA127" s="181"/>
      <c r="AB127" s="181"/>
    </row>
    <row r="128" spans="1:28" ht="17.25" customHeight="1" thickBot="1">
      <c r="A128" s="106" t="s">
        <v>17</v>
      </c>
      <c r="B128" s="74">
        <v>951</v>
      </c>
      <c r="C128" s="75"/>
      <c r="D128" s="75" t="s">
        <v>253</v>
      </c>
      <c r="E128" s="96">
        <f>E129</f>
        <v>205</v>
      </c>
      <c r="F128" s="58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60"/>
      <c r="W128" s="61"/>
      <c r="X128" s="96">
        <f>X129</f>
        <v>193.883</v>
      </c>
      <c r="Y128" s="120">
        <f t="shared" si="3"/>
        <v>94.57707317073171</v>
      </c>
      <c r="AA128" s="181"/>
      <c r="AB128" s="181"/>
    </row>
    <row r="129" spans="1:28" ht="17.25" customHeight="1" thickBot="1">
      <c r="A129" s="50" t="s">
        <v>248</v>
      </c>
      <c r="B129" s="99">
        <v>951</v>
      </c>
      <c r="C129" s="100"/>
      <c r="D129" s="100" t="s">
        <v>253</v>
      </c>
      <c r="E129" s="98">
        <v>205</v>
      </c>
      <c r="F129" s="58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60"/>
      <c r="W129" s="61"/>
      <c r="X129" s="98">
        <v>193.883</v>
      </c>
      <c r="Y129" s="120">
        <f t="shared" si="3"/>
        <v>94.57707317073171</v>
      </c>
      <c r="AA129" s="187"/>
      <c r="AB129" s="187"/>
    </row>
    <row r="130" spans="1:28" ht="39" customHeight="1" thickBot="1">
      <c r="A130" s="71" t="s">
        <v>28</v>
      </c>
      <c r="B130" s="69" t="s">
        <v>2</v>
      </c>
      <c r="C130" s="111"/>
      <c r="D130" s="111" t="s">
        <v>167</v>
      </c>
      <c r="E130" s="85">
        <f>E131+E183</f>
        <v>103992.27827</v>
      </c>
      <c r="F130" s="58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60"/>
      <c r="W130" s="61"/>
      <c r="X130" s="85">
        <f>X131+X183</f>
        <v>74765.03400000001</v>
      </c>
      <c r="Y130" s="120">
        <f t="shared" si="3"/>
        <v>71.89479377101834</v>
      </c>
      <c r="AA130" s="181"/>
      <c r="AB130" s="181"/>
    </row>
    <row r="131" spans="1:28" ht="35.25" customHeight="1" thickBot="1">
      <c r="A131" s="106" t="s">
        <v>17</v>
      </c>
      <c r="B131" s="107">
        <v>951</v>
      </c>
      <c r="C131" s="108"/>
      <c r="D131" s="107" t="s">
        <v>167</v>
      </c>
      <c r="E131" s="86">
        <f>E132+E133+E137+E141+E144+E145+E153+E155+E166+E168+E170+E172+E174+E176+E178+E180+E163+E139+E143+E157+E161+E159</f>
        <v>98696.484</v>
      </c>
      <c r="F131" s="58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60"/>
      <c r="W131" s="61"/>
      <c r="X131" s="86">
        <f>X132+X133+X137+X141+X144+X145+X153+X155+X166+X168+X170+X172+X174+X176+X178+X180+X163+X139+X143+X157+X161+X159</f>
        <v>70747.57500000001</v>
      </c>
      <c r="Y131" s="120">
        <f t="shared" si="3"/>
        <v>71.68196082851341</v>
      </c>
      <c r="AA131" s="181"/>
      <c r="AB131" s="181"/>
    </row>
    <row r="132" spans="1:28" ht="16.5" thickBot="1">
      <c r="A132" s="122" t="s">
        <v>29</v>
      </c>
      <c r="B132" s="99">
        <v>951</v>
      </c>
      <c r="C132" s="100"/>
      <c r="D132" s="100" t="s">
        <v>168</v>
      </c>
      <c r="E132" s="98">
        <v>1945.2</v>
      </c>
      <c r="F132" s="139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1"/>
      <c r="W132" s="142"/>
      <c r="X132" s="98">
        <v>1621.239</v>
      </c>
      <c r="Y132" s="120">
        <f t="shared" si="3"/>
        <v>83.34561998766193</v>
      </c>
      <c r="AA132" s="187"/>
      <c r="AB132" s="187"/>
    </row>
    <row r="133" spans="1:28" ht="48" thickBot="1">
      <c r="A133" s="8" t="s">
        <v>5</v>
      </c>
      <c r="B133" s="13">
        <v>951</v>
      </c>
      <c r="C133" s="9"/>
      <c r="D133" s="9" t="s">
        <v>167</v>
      </c>
      <c r="E133" s="84">
        <f>E134+E135+E136</f>
        <v>3547.4</v>
      </c>
      <c r="F133" s="102" t="e">
        <f>#REF!+#REF!+F155+F157+#REF!+#REF!+#REF!+#REF!+#REF!+#REF!+#REF!+F180</f>
        <v>#REF!</v>
      </c>
      <c r="G133" s="19" t="e">
        <f>#REF!+#REF!+G155+G157+#REF!+#REF!+#REF!+#REF!+#REF!+#REF!+#REF!+G180</f>
        <v>#REF!</v>
      </c>
      <c r="H133" s="19" t="e">
        <f>#REF!+#REF!+H155+H157+#REF!+#REF!+#REF!+#REF!+#REF!+#REF!+#REF!+H180</f>
        <v>#REF!</v>
      </c>
      <c r="I133" s="19" t="e">
        <f>#REF!+#REF!+I155+I157+#REF!+#REF!+#REF!+#REF!+#REF!+#REF!+#REF!+I180</f>
        <v>#REF!</v>
      </c>
      <c r="J133" s="19" t="e">
        <f>#REF!+#REF!+J155+J157+#REF!+#REF!+#REF!+#REF!+#REF!+#REF!+#REF!+J180</f>
        <v>#REF!</v>
      </c>
      <c r="K133" s="19" t="e">
        <f>#REF!+#REF!+K155+K157+#REF!+#REF!+#REF!+#REF!+#REF!+#REF!+#REF!+K180</f>
        <v>#REF!</v>
      </c>
      <c r="L133" s="19" t="e">
        <f>#REF!+#REF!+L155+L157+#REF!+#REF!+#REF!+#REF!+#REF!+#REF!+#REF!+L180</f>
        <v>#REF!</v>
      </c>
      <c r="M133" s="19" t="e">
        <f>#REF!+#REF!+M155+M157+#REF!+#REF!+#REF!+#REF!+#REF!+#REF!+#REF!+M180</f>
        <v>#REF!</v>
      </c>
      <c r="N133" s="19" t="e">
        <f>#REF!+#REF!+N155+N157+#REF!+#REF!+#REF!+#REF!+#REF!+#REF!+#REF!+N180</f>
        <v>#REF!</v>
      </c>
      <c r="O133" s="19" t="e">
        <f>#REF!+#REF!+O155+O157+#REF!+#REF!+#REF!+#REF!+#REF!+#REF!+#REF!+O180</f>
        <v>#REF!</v>
      </c>
      <c r="P133" s="19" t="e">
        <f>#REF!+#REF!+P155+P157+#REF!+#REF!+#REF!+#REF!+#REF!+#REF!+#REF!+P180</f>
        <v>#REF!</v>
      </c>
      <c r="Q133" s="19" t="e">
        <f>#REF!+#REF!+Q155+Q157+#REF!+#REF!+#REF!+#REF!+#REF!+#REF!+#REF!+Q180</f>
        <v>#REF!</v>
      </c>
      <c r="R133" s="19" t="e">
        <f>#REF!+#REF!+R155+R157+#REF!+#REF!+#REF!+#REF!+#REF!+#REF!+#REF!+R180</f>
        <v>#REF!</v>
      </c>
      <c r="S133" s="19" t="e">
        <f>#REF!+#REF!+S155+S157+#REF!+#REF!+#REF!+#REF!+#REF!+#REF!+#REF!+S180</f>
        <v>#REF!</v>
      </c>
      <c r="T133" s="19" t="e">
        <f>#REF!+#REF!+T155+T157+#REF!+#REF!+#REF!+#REF!+#REF!+#REF!+#REF!+T180</f>
        <v>#REF!</v>
      </c>
      <c r="U133" s="19" t="e">
        <f>#REF!+#REF!+U155+U157+#REF!+#REF!+#REF!+#REF!+#REF!+#REF!+#REF!+U180</f>
        <v>#REF!</v>
      </c>
      <c r="V133" s="38" t="e">
        <f>#REF!+#REF!+V155+V157+#REF!+#REF!+#REF!+#REF!+#REF!+#REF!+#REF!+V180</f>
        <v>#REF!</v>
      </c>
      <c r="W133" s="37" t="e">
        <f>V133/E131*100</f>
        <v>#REF!</v>
      </c>
      <c r="X133" s="84">
        <f>X134+X135+X136</f>
        <v>2899.8540000000003</v>
      </c>
      <c r="Y133" s="120">
        <f t="shared" si="3"/>
        <v>81.74589840446525</v>
      </c>
      <c r="AA133" s="181"/>
      <c r="AB133" s="181"/>
    </row>
    <row r="134" spans="1:28" ht="20.25" customHeight="1" outlineLevel="3" thickBot="1">
      <c r="A134" s="72" t="s">
        <v>89</v>
      </c>
      <c r="B134" s="73">
        <v>951</v>
      </c>
      <c r="C134" s="52"/>
      <c r="D134" s="52" t="s">
        <v>169</v>
      </c>
      <c r="E134" s="83">
        <v>1906</v>
      </c>
      <c r="F134" s="10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39"/>
      <c r="W134" s="37"/>
      <c r="X134" s="83">
        <v>1554.741</v>
      </c>
      <c r="Y134" s="120">
        <f t="shared" si="3"/>
        <v>81.57088142707241</v>
      </c>
      <c r="AA134" s="185"/>
      <c r="AB134" s="185"/>
    </row>
    <row r="135" spans="1:28" ht="18.75" customHeight="1" outlineLevel="6" thickBot="1">
      <c r="A135" s="50" t="s">
        <v>90</v>
      </c>
      <c r="B135" s="51">
        <v>951</v>
      </c>
      <c r="C135" s="52"/>
      <c r="D135" s="52" t="s">
        <v>170</v>
      </c>
      <c r="E135" s="83">
        <v>1641.4</v>
      </c>
      <c r="F135" s="104" t="e">
        <f>#REF!</f>
        <v>#REF!</v>
      </c>
      <c r="G135" s="21" t="e">
        <f>#REF!</f>
        <v>#REF!</v>
      </c>
      <c r="H135" s="21" t="e">
        <f>#REF!</f>
        <v>#REF!</v>
      </c>
      <c r="I135" s="21" t="e">
        <f>#REF!</f>
        <v>#REF!</v>
      </c>
      <c r="J135" s="21" t="e">
        <f>#REF!</f>
        <v>#REF!</v>
      </c>
      <c r="K135" s="21" t="e">
        <f>#REF!</f>
        <v>#REF!</v>
      </c>
      <c r="L135" s="21" t="e">
        <f>#REF!</f>
        <v>#REF!</v>
      </c>
      <c r="M135" s="21" t="e">
        <f>#REF!</f>
        <v>#REF!</v>
      </c>
      <c r="N135" s="21" t="e">
        <f>#REF!</f>
        <v>#REF!</v>
      </c>
      <c r="O135" s="21" t="e">
        <f>#REF!</f>
        <v>#REF!</v>
      </c>
      <c r="P135" s="21" t="e">
        <f>#REF!</f>
        <v>#REF!</v>
      </c>
      <c r="Q135" s="21" t="e">
        <f>#REF!</f>
        <v>#REF!</v>
      </c>
      <c r="R135" s="21" t="e">
        <f>#REF!</f>
        <v>#REF!</v>
      </c>
      <c r="S135" s="21" t="e">
        <f>#REF!</f>
        <v>#REF!</v>
      </c>
      <c r="T135" s="21" t="e">
        <f>#REF!</f>
        <v>#REF!</v>
      </c>
      <c r="U135" s="21" t="e">
        <f>#REF!</f>
        <v>#REF!</v>
      </c>
      <c r="V135" s="41" t="e">
        <f>#REF!</f>
        <v>#REF!</v>
      </c>
      <c r="W135" s="37" t="e">
        <f>V135/E134*100</f>
        <v>#REF!</v>
      </c>
      <c r="X135" s="83">
        <v>1345.113</v>
      </c>
      <c r="Y135" s="120">
        <f t="shared" si="3"/>
        <v>81.94912879249421</v>
      </c>
      <c r="AA135" s="187"/>
      <c r="AB135" s="187"/>
    </row>
    <row r="136" spans="1:28" ht="21.75" customHeight="1" outlineLevel="6" thickBot="1">
      <c r="A136" s="50" t="s">
        <v>84</v>
      </c>
      <c r="B136" s="51">
        <v>951</v>
      </c>
      <c r="C136" s="52"/>
      <c r="D136" s="52" t="s">
        <v>171</v>
      </c>
      <c r="E136" s="83">
        <v>0</v>
      </c>
      <c r="F136" s="33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43"/>
      <c r="W136" s="37"/>
      <c r="X136" s="83">
        <v>0</v>
      </c>
      <c r="Y136" s="120">
        <v>0</v>
      </c>
      <c r="AA136" s="181"/>
      <c r="AB136" s="181"/>
    </row>
    <row r="137" spans="1:28" ht="19.5" customHeight="1" outlineLevel="6" thickBot="1">
      <c r="A137" s="8" t="s">
        <v>6</v>
      </c>
      <c r="B137" s="13">
        <v>951</v>
      </c>
      <c r="C137" s="9"/>
      <c r="D137" s="9" t="s">
        <v>167</v>
      </c>
      <c r="E137" s="84">
        <f>E138</f>
        <v>7125.57793</v>
      </c>
      <c r="F137" s="143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5"/>
      <c r="W137" s="146"/>
      <c r="X137" s="84">
        <f>X138</f>
        <v>5579.262</v>
      </c>
      <c r="Y137" s="120">
        <f t="shared" si="3"/>
        <v>78.29908050700386</v>
      </c>
      <c r="AA137" s="181"/>
      <c r="AB137" s="181"/>
    </row>
    <row r="138" spans="1:28" ht="19.5" customHeight="1" outlineLevel="6" thickBot="1">
      <c r="A138" s="72" t="s">
        <v>85</v>
      </c>
      <c r="B138" s="51">
        <v>951</v>
      </c>
      <c r="C138" s="52"/>
      <c r="D138" s="52" t="s">
        <v>169</v>
      </c>
      <c r="E138" s="83">
        <v>7125.57793</v>
      </c>
      <c r="F138" s="143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5"/>
      <c r="W138" s="146"/>
      <c r="X138" s="83">
        <v>5579.262</v>
      </c>
      <c r="Y138" s="120">
        <f aca="true" t="shared" si="4" ref="Y138:Y197">X138/E138*100</f>
        <v>78.29908050700386</v>
      </c>
      <c r="AA138" s="187"/>
      <c r="AB138" s="187"/>
    </row>
    <row r="139" spans="1:28" ht="21" customHeight="1" outlineLevel="6" thickBot="1">
      <c r="A139" s="8" t="s">
        <v>80</v>
      </c>
      <c r="B139" s="13">
        <v>951</v>
      </c>
      <c r="C139" s="9"/>
      <c r="D139" s="9" t="s">
        <v>167</v>
      </c>
      <c r="E139" s="84">
        <f>E140</f>
        <v>431.262</v>
      </c>
      <c r="F139" s="147">
        <v>96</v>
      </c>
      <c r="G139" s="88">
        <v>96</v>
      </c>
      <c r="H139" s="88">
        <v>96</v>
      </c>
      <c r="I139" s="88">
        <v>96</v>
      </c>
      <c r="J139" s="88">
        <v>96</v>
      </c>
      <c r="K139" s="88">
        <v>96</v>
      </c>
      <c r="L139" s="88">
        <v>96</v>
      </c>
      <c r="M139" s="88">
        <v>96</v>
      </c>
      <c r="N139" s="88">
        <v>96</v>
      </c>
      <c r="O139" s="88">
        <v>96</v>
      </c>
      <c r="P139" s="88">
        <v>96</v>
      </c>
      <c r="Q139" s="88">
        <v>96</v>
      </c>
      <c r="R139" s="88">
        <v>96</v>
      </c>
      <c r="S139" s="88">
        <v>96</v>
      </c>
      <c r="T139" s="88">
        <v>96</v>
      </c>
      <c r="U139" s="144">
        <v>96</v>
      </c>
      <c r="V139" s="148">
        <v>141</v>
      </c>
      <c r="W139" s="146">
        <f>V139/E137*100</f>
        <v>1.97878686311694</v>
      </c>
      <c r="X139" s="84">
        <f>X140</f>
        <v>336.15</v>
      </c>
      <c r="Y139" s="120">
        <f t="shared" si="4"/>
        <v>77.94565716432238</v>
      </c>
      <c r="AA139" s="181"/>
      <c r="AB139" s="181"/>
    </row>
    <row r="140" spans="1:28" ht="37.5" customHeight="1" outlineLevel="3" thickBot="1">
      <c r="A140" s="50" t="s">
        <v>81</v>
      </c>
      <c r="B140" s="51">
        <v>951</v>
      </c>
      <c r="C140" s="52"/>
      <c r="D140" s="52" t="s">
        <v>172</v>
      </c>
      <c r="E140" s="83">
        <v>431.262</v>
      </c>
      <c r="F140" s="149" t="e">
        <f>#REF!</f>
        <v>#REF!</v>
      </c>
      <c r="G140" s="150" t="e">
        <f>#REF!</f>
        <v>#REF!</v>
      </c>
      <c r="H140" s="150" t="e">
        <f>#REF!</f>
        <v>#REF!</v>
      </c>
      <c r="I140" s="150" t="e">
        <f>#REF!</f>
        <v>#REF!</v>
      </c>
      <c r="J140" s="150" t="e">
        <f>#REF!</f>
        <v>#REF!</v>
      </c>
      <c r="K140" s="150" t="e">
        <f>#REF!</f>
        <v>#REF!</v>
      </c>
      <c r="L140" s="150" t="e">
        <f>#REF!</f>
        <v>#REF!</v>
      </c>
      <c r="M140" s="150" t="e">
        <f>#REF!</f>
        <v>#REF!</v>
      </c>
      <c r="N140" s="150" t="e">
        <f>#REF!</f>
        <v>#REF!</v>
      </c>
      <c r="O140" s="150" t="e">
        <f>#REF!</f>
        <v>#REF!</v>
      </c>
      <c r="P140" s="150" t="e">
        <f>#REF!</f>
        <v>#REF!</v>
      </c>
      <c r="Q140" s="150" t="e">
        <f>#REF!</f>
        <v>#REF!</v>
      </c>
      <c r="R140" s="150" t="e">
        <f>#REF!</f>
        <v>#REF!</v>
      </c>
      <c r="S140" s="150" t="e">
        <f>#REF!</f>
        <v>#REF!</v>
      </c>
      <c r="T140" s="150" t="e">
        <f>#REF!</f>
        <v>#REF!</v>
      </c>
      <c r="U140" s="150" t="e">
        <f>#REF!</f>
        <v>#REF!</v>
      </c>
      <c r="V140" s="151" t="e">
        <f>#REF!</f>
        <v>#REF!</v>
      </c>
      <c r="W140" s="146" t="e">
        <f>V140/E138*100</f>
        <v>#REF!</v>
      </c>
      <c r="X140" s="83">
        <v>336.15</v>
      </c>
      <c r="Y140" s="120">
        <f t="shared" si="4"/>
        <v>77.94565716432238</v>
      </c>
      <c r="AA140" s="185"/>
      <c r="AB140" s="185"/>
    </row>
    <row r="141" spans="1:28" ht="18.75" customHeight="1" outlineLevel="3" thickBot="1">
      <c r="A141" s="8" t="s">
        <v>7</v>
      </c>
      <c r="B141" s="13">
        <v>951</v>
      </c>
      <c r="C141" s="9"/>
      <c r="D141" s="9" t="s">
        <v>167</v>
      </c>
      <c r="E141" s="84">
        <f>E142</f>
        <v>5388.334</v>
      </c>
      <c r="F141" s="152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4"/>
      <c r="W141" s="146"/>
      <c r="X141" s="84">
        <f>X142</f>
        <v>4300.323</v>
      </c>
      <c r="Y141" s="120">
        <f t="shared" si="4"/>
        <v>79.80802600581183</v>
      </c>
      <c r="AA141" s="189"/>
      <c r="AB141" s="189"/>
    </row>
    <row r="142" spans="1:28" ht="33" customHeight="1" outlineLevel="3" thickBot="1">
      <c r="A142" s="72" t="s">
        <v>86</v>
      </c>
      <c r="B142" s="51">
        <v>951</v>
      </c>
      <c r="C142" s="52"/>
      <c r="D142" s="52" t="s">
        <v>169</v>
      </c>
      <c r="E142" s="83">
        <v>5388.334</v>
      </c>
      <c r="F142" s="152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4"/>
      <c r="W142" s="146"/>
      <c r="X142" s="83">
        <v>4300.323</v>
      </c>
      <c r="Y142" s="120">
        <f t="shared" si="4"/>
        <v>79.80802600581183</v>
      </c>
      <c r="AA142" s="185"/>
      <c r="AB142" s="185"/>
    </row>
    <row r="143" spans="1:28" ht="20.25" customHeight="1" outlineLevel="5" thickBot="1">
      <c r="A143" s="121" t="s">
        <v>94</v>
      </c>
      <c r="B143" s="99">
        <v>951</v>
      </c>
      <c r="C143" s="100"/>
      <c r="D143" s="100" t="s">
        <v>173</v>
      </c>
      <c r="E143" s="98">
        <v>0</v>
      </c>
      <c r="F143" s="155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7"/>
      <c r="W143" s="158"/>
      <c r="X143" s="98">
        <v>0</v>
      </c>
      <c r="Y143" s="120">
        <v>0</v>
      </c>
      <c r="AA143" s="189"/>
      <c r="AB143" s="189"/>
    </row>
    <row r="144" spans="1:28" ht="32.25" outlineLevel="4" thickBot="1">
      <c r="A144" s="122" t="s">
        <v>30</v>
      </c>
      <c r="B144" s="99">
        <v>951</v>
      </c>
      <c r="C144" s="100"/>
      <c r="D144" s="100" t="s">
        <v>174</v>
      </c>
      <c r="E144" s="98">
        <v>200</v>
      </c>
      <c r="F144" s="159" t="e">
        <f>#REF!</f>
        <v>#REF!</v>
      </c>
      <c r="G144" s="160" t="e">
        <f>#REF!</f>
        <v>#REF!</v>
      </c>
      <c r="H144" s="160" t="e">
        <f>#REF!</f>
        <v>#REF!</v>
      </c>
      <c r="I144" s="160" t="e">
        <f>#REF!</f>
        <v>#REF!</v>
      </c>
      <c r="J144" s="160" t="e">
        <f>#REF!</f>
        <v>#REF!</v>
      </c>
      <c r="K144" s="160" t="e">
        <f>#REF!</f>
        <v>#REF!</v>
      </c>
      <c r="L144" s="160" t="e">
        <f>#REF!</f>
        <v>#REF!</v>
      </c>
      <c r="M144" s="160" t="e">
        <f>#REF!</f>
        <v>#REF!</v>
      </c>
      <c r="N144" s="160" t="e">
        <f>#REF!</f>
        <v>#REF!</v>
      </c>
      <c r="O144" s="160" t="e">
        <f>#REF!</f>
        <v>#REF!</v>
      </c>
      <c r="P144" s="160" t="e">
        <f>#REF!</f>
        <v>#REF!</v>
      </c>
      <c r="Q144" s="160" t="e">
        <f>#REF!</f>
        <v>#REF!</v>
      </c>
      <c r="R144" s="160" t="e">
        <f>#REF!</f>
        <v>#REF!</v>
      </c>
      <c r="S144" s="160" t="e">
        <f>#REF!</f>
        <v>#REF!</v>
      </c>
      <c r="T144" s="160" t="e">
        <f>#REF!</f>
        <v>#REF!</v>
      </c>
      <c r="U144" s="160" t="e">
        <f>#REF!</f>
        <v>#REF!</v>
      </c>
      <c r="V144" s="160" t="e">
        <f>#REF!</f>
        <v>#REF!</v>
      </c>
      <c r="W144" s="158" t="e">
        <f>V144/E142*100</f>
        <v>#REF!</v>
      </c>
      <c r="X144" s="98">
        <v>87.8</v>
      </c>
      <c r="Y144" s="120">
        <f t="shared" si="4"/>
        <v>43.9</v>
      </c>
      <c r="AA144" s="185"/>
      <c r="AB144" s="185"/>
    </row>
    <row r="145" spans="1:28" ht="16.5" outlineLevel="4" thickBot="1">
      <c r="A145" s="8" t="s">
        <v>8</v>
      </c>
      <c r="B145" s="13">
        <v>951</v>
      </c>
      <c r="C145" s="9"/>
      <c r="D145" s="9" t="s">
        <v>167</v>
      </c>
      <c r="E145" s="84">
        <f>E146+E147+E149+E150+E151+E152+E148</f>
        <v>45390.96907</v>
      </c>
      <c r="F145" s="33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92"/>
      <c r="W145" s="37"/>
      <c r="X145" s="84">
        <f>X146+X147+X149+X150+X151+X152+X148</f>
        <v>34547.258</v>
      </c>
      <c r="Y145" s="120">
        <f t="shared" si="4"/>
        <v>76.11042175971768</v>
      </c>
      <c r="AA145" s="181"/>
      <c r="AB145" s="181"/>
    </row>
    <row r="146" spans="1:28" ht="16.5" outlineLevel="5" thickBot="1">
      <c r="A146" s="50" t="s">
        <v>9</v>
      </c>
      <c r="B146" s="51">
        <v>951</v>
      </c>
      <c r="C146" s="52"/>
      <c r="D146" s="52" t="s">
        <v>175</v>
      </c>
      <c r="E146" s="123">
        <v>2045</v>
      </c>
      <c r="F146" s="124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6"/>
      <c r="V146" s="127">
        <v>0</v>
      </c>
      <c r="W146" s="128">
        <f>V146/E144*100</f>
        <v>0</v>
      </c>
      <c r="X146" s="123">
        <v>1231.604</v>
      </c>
      <c r="Y146" s="120">
        <f t="shared" si="4"/>
        <v>60.22513447432763</v>
      </c>
      <c r="AA146" s="187"/>
      <c r="AB146" s="187"/>
    </row>
    <row r="147" spans="1:28" ht="19.5" customHeight="1" outlineLevel="5" thickBot="1">
      <c r="A147" s="72" t="s">
        <v>86</v>
      </c>
      <c r="B147" s="51">
        <v>951</v>
      </c>
      <c r="C147" s="52"/>
      <c r="D147" s="52" t="s">
        <v>169</v>
      </c>
      <c r="E147" s="123">
        <v>18085.75</v>
      </c>
      <c r="F147" s="129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30"/>
      <c r="W147" s="128"/>
      <c r="X147" s="123">
        <v>13789.264</v>
      </c>
      <c r="Y147" s="120">
        <f t="shared" si="4"/>
        <v>76.2438052057559</v>
      </c>
      <c r="AA147" s="187"/>
      <c r="AB147" s="187"/>
    </row>
    <row r="148" spans="1:28" ht="16.5" outlineLevel="5" thickBot="1">
      <c r="A148" s="50" t="s">
        <v>84</v>
      </c>
      <c r="B148" s="51">
        <v>951</v>
      </c>
      <c r="C148" s="52"/>
      <c r="D148" s="52" t="s">
        <v>171</v>
      </c>
      <c r="E148" s="123">
        <v>70.17745</v>
      </c>
      <c r="F148" s="124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6"/>
      <c r="V148" s="127">
        <v>9539.0701</v>
      </c>
      <c r="W148" s="128">
        <f>V148/E147*100</f>
        <v>52.74356938473661</v>
      </c>
      <c r="X148" s="123">
        <v>370.178</v>
      </c>
      <c r="Y148" s="120">
        <f t="shared" si="4"/>
        <v>527.4885308599843</v>
      </c>
      <c r="AA148" s="187"/>
      <c r="AB148" s="187"/>
    </row>
    <row r="149" spans="1:28" ht="19.5" customHeight="1" outlineLevel="4" thickBot="1">
      <c r="A149" s="50" t="s">
        <v>31</v>
      </c>
      <c r="B149" s="51">
        <v>951</v>
      </c>
      <c r="C149" s="52"/>
      <c r="D149" s="52" t="s">
        <v>176</v>
      </c>
      <c r="E149" s="83">
        <v>22809.63562</v>
      </c>
      <c r="F149" s="143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80"/>
      <c r="W149" s="146"/>
      <c r="X149" s="83">
        <v>17527.066</v>
      </c>
      <c r="Y149" s="120">
        <f t="shared" si="4"/>
        <v>76.84062249829135</v>
      </c>
      <c r="AA149" s="187"/>
      <c r="AB149" s="187"/>
    </row>
    <row r="150" spans="1:28" ht="32.25" outlineLevel="5" thickBot="1">
      <c r="A150" s="55" t="s">
        <v>32</v>
      </c>
      <c r="B150" s="51">
        <v>951</v>
      </c>
      <c r="C150" s="52"/>
      <c r="D150" s="52" t="s">
        <v>179</v>
      </c>
      <c r="E150" s="95">
        <v>1090.057</v>
      </c>
      <c r="F150" s="33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43"/>
      <c r="W150" s="37"/>
      <c r="X150" s="95">
        <v>694.101</v>
      </c>
      <c r="Y150" s="120">
        <f t="shared" si="4"/>
        <v>63.675660997544156</v>
      </c>
      <c r="AA150" s="185"/>
      <c r="AB150" s="185"/>
    </row>
    <row r="151" spans="1:28" ht="32.25" outlineLevel="5" thickBot="1">
      <c r="A151" s="55" t="s">
        <v>33</v>
      </c>
      <c r="B151" s="51">
        <v>951</v>
      </c>
      <c r="C151" s="52"/>
      <c r="D151" s="52" t="s">
        <v>180</v>
      </c>
      <c r="E151" s="95">
        <v>582.287</v>
      </c>
      <c r="F151" s="33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43"/>
      <c r="W151" s="37"/>
      <c r="X151" s="95">
        <v>424.266</v>
      </c>
      <c r="Y151" s="120">
        <f t="shared" si="4"/>
        <v>72.86200791018862</v>
      </c>
      <c r="AA151" s="185"/>
      <c r="AB151" s="185"/>
    </row>
    <row r="152" spans="1:28" ht="32.25" outlineLevel="6" thickBot="1">
      <c r="A152" s="55" t="s">
        <v>34</v>
      </c>
      <c r="B152" s="51">
        <v>951</v>
      </c>
      <c r="C152" s="52"/>
      <c r="D152" s="52" t="s">
        <v>181</v>
      </c>
      <c r="E152" s="95">
        <v>708.062</v>
      </c>
      <c r="F152" s="49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43"/>
      <c r="W152" s="37"/>
      <c r="X152" s="95">
        <v>510.779</v>
      </c>
      <c r="Y152" s="120">
        <f t="shared" si="4"/>
        <v>72.13760941838426</v>
      </c>
      <c r="AA152" s="185"/>
      <c r="AB152" s="185"/>
    </row>
    <row r="153" spans="1:28" ht="20.25" customHeight="1" outlineLevel="6" thickBot="1">
      <c r="A153" s="8" t="s">
        <v>22</v>
      </c>
      <c r="B153" s="13">
        <v>951</v>
      </c>
      <c r="C153" s="9" t="s">
        <v>2</v>
      </c>
      <c r="D153" s="9" t="s">
        <v>182</v>
      </c>
      <c r="E153" s="84">
        <f>E154</f>
        <v>1638.7</v>
      </c>
      <c r="F153" s="161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45"/>
      <c r="W153" s="146"/>
      <c r="X153" s="84">
        <f>X154</f>
        <v>1229.025</v>
      </c>
      <c r="Y153" s="120">
        <f t="shared" si="4"/>
        <v>75</v>
      </c>
      <c r="AA153" s="189"/>
      <c r="AB153" s="189"/>
    </row>
    <row r="154" spans="1:28" ht="34.5" customHeight="1" outlineLevel="6" thickBot="1">
      <c r="A154" s="50" t="s">
        <v>13</v>
      </c>
      <c r="B154" s="51">
        <v>951</v>
      </c>
      <c r="C154" s="52" t="s">
        <v>2</v>
      </c>
      <c r="D154" s="52" t="s">
        <v>183</v>
      </c>
      <c r="E154" s="83">
        <v>1638.7</v>
      </c>
      <c r="F154" s="161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45"/>
      <c r="W154" s="146"/>
      <c r="X154" s="83">
        <v>1229.025</v>
      </c>
      <c r="Y154" s="120">
        <f t="shared" si="4"/>
        <v>75</v>
      </c>
      <c r="AA154" s="184"/>
      <c r="AB154" s="184"/>
    </row>
    <row r="155" spans="1:28" ht="18" customHeight="1" outlineLevel="6" thickBot="1">
      <c r="A155" s="8" t="s">
        <v>10</v>
      </c>
      <c r="B155" s="13">
        <v>951</v>
      </c>
      <c r="C155" s="9"/>
      <c r="D155" s="9" t="s">
        <v>182</v>
      </c>
      <c r="E155" s="84">
        <f>E156</f>
        <v>0</v>
      </c>
      <c r="F155" s="163" t="e">
        <f>#REF!+#REF!</f>
        <v>#REF!</v>
      </c>
      <c r="G155" s="164" t="e">
        <f>#REF!+#REF!</f>
        <v>#REF!</v>
      </c>
      <c r="H155" s="164" t="e">
        <f>#REF!+#REF!</f>
        <v>#REF!</v>
      </c>
      <c r="I155" s="164" t="e">
        <f>#REF!+#REF!</f>
        <v>#REF!</v>
      </c>
      <c r="J155" s="164" t="e">
        <f>#REF!+#REF!</f>
        <v>#REF!</v>
      </c>
      <c r="K155" s="164" t="e">
        <f>#REF!+#REF!</f>
        <v>#REF!</v>
      </c>
      <c r="L155" s="164" t="e">
        <f>#REF!+#REF!</f>
        <v>#REF!</v>
      </c>
      <c r="M155" s="164" t="e">
        <f>#REF!+#REF!</f>
        <v>#REF!</v>
      </c>
      <c r="N155" s="164" t="e">
        <f>#REF!+#REF!</f>
        <v>#REF!</v>
      </c>
      <c r="O155" s="164" t="e">
        <f>#REF!+#REF!</f>
        <v>#REF!</v>
      </c>
      <c r="P155" s="164" t="e">
        <f>#REF!+#REF!</f>
        <v>#REF!</v>
      </c>
      <c r="Q155" s="164" t="e">
        <f>#REF!+#REF!</f>
        <v>#REF!</v>
      </c>
      <c r="R155" s="164" t="e">
        <f>#REF!+#REF!</f>
        <v>#REF!</v>
      </c>
      <c r="S155" s="164" t="e">
        <f>#REF!+#REF!</f>
        <v>#REF!</v>
      </c>
      <c r="T155" s="164" t="e">
        <f>#REF!+#REF!</f>
        <v>#REF!</v>
      </c>
      <c r="U155" s="164" t="e">
        <f>#REF!+#REF!</f>
        <v>#REF!</v>
      </c>
      <c r="V155" s="165" t="e">
        <f>#REF!+#REF!</f>
        <v>#REF!</v>
      </c>
      <c r="W155" s="146" t="e">
        <f>V155/E153*100</f>
        <v>#REF!</v>
      </c>
      <c r="X155" s="84">
        <f>X156</f>
        <v>0</v>
      </c>
      <c r="Y155" s="120">
        <v>0</v>
      </c>
      <c r="AA155" s="181"/>
      <c r="AB155" s="181"/>
    </row>
    <row r="156" spans="1:28" ht="33.75" customHeight="1" outlineLevel="4" thickBot="1">
      <c r="A156" s="50" t="s">
        <v>38</v>
      </c>
      <c r="B156" s="51">
        <v>951</v>
      </c>
      <c r="C156" s="52"/>
      <c r="D156" s="52" t="s">
        <v>184</v>
      </c>
      <c r="E156" s="83">
        <v>0</v>
      </c>
      <c r="F156" s="166" t="e">
        <f>#REF!</f>
        <v>#REF!</v>
      </c>
      <c r="G156" s="167" t="e">
        <f>#REF!</f>
        <v>#REF!</v>
      </c>
      <c r="H156" s="167" t="e">
        <f>#REF!</f>
        <v>#REF!</v>
      </c>
      <c r="I156" s="167" t="e">
        <f>#REF!</f>
        <v>#REF!</v>
      </c>
      <c r="J156" s="167" t="e">
        <f>#REF!</f>
        <v>#REF!</v>
      </c>
      <c r="K156" s="167" t="e">
        <f>#REF!</f>
        <v>#REF!</v>
      </c>
      <c r="L156" s="167" t="e">
        <f>#REF!</f>
        <v>#REF!</v>
      </c>
      <c r="M156" s="167" t="e">
        <f>#REF!</f>
        <v>#REF!</v>
      </c>
      <c r="N156" s="167" t="e">
        <f>#REF!</f>
        <v>#REF!</v>
      </c>
      <c r="O156" s="167" t="e">
        <f>#REF!</f>
        <v>#REF!</v>
      </c>
      <c r="P156" s="167" t="e">
        <f>#REF!</f>
        <v>#REF!</v>
      </c>
      <c r="Q156" s="167" t="e">
        <f>#REF!</f>
        <v>#REF!</v>
      </c>
      <c r="R156" s="167" t="e">
        <f>#REF!</f>
        <v>#REF!</v>
      </c>
      <c r="S156" s="167" t="e">
        <f>#REF!</f>
        <v>#REF!</v>
      </c>
      <c r="T156" s="167" t="e">
        <f>#REF!</f>
        <v>#REF!</v>
      </c>
      <c r="U156" s="167" t="e">
        <f>#REF!</f>
        <v>#REF!</v>
      </c>
      <c r="V156" s="168" t="e">
        <f>#REF!</f>
        <v>#REF!</v>
      </c>
      <c r="W156" s="146" t="e">
        <f>V156/E154*100</f>
        <v>#REF!</v>
      </c>
      <c r="X156" s="83">
        <v>0</v>
      </c>
      <c r="Y156" s="120">
        <v>0</v>
      </c>
      <c r="AA156" s="181"/>
      <c r="AB156" s="181"/>
    </row>
    <row r="157" spans="1:28" ht="33" customHeight="1" outlineLevel="6" thickBot="1">
      <c r="A157" s="8" t="s">
        <v>95</v>
      </c>
      <c r="B157" s="13">
        <v>951</v>
      </c>
      <c r="C157" s="9"/>
      <c r="D157" s="9" t="s">
        <v>182</v>
      </c>
      <c r="E157" s="84">
        <f>E158</f>
        <v>499.319</v>
      </c>
      <c r="F157" s="105" t="e">
        <f>#REF!+#REF!</f>
        <v>#REF!</v>
      </c>
      <c r="G157" s="20" t="e">
        <f>#REF!+#REF!</f>
        <v>#REF!</v>
      </c>
      <c r="H157" s="20" t="e">
        <f>#REF!+#REF!</f>
        <v>#REF!</v>
      </c>
      <c r="I157" s="20" t="e">
        <f>#REF!+#REF!</f>
        <v>#REF!</v>
      </c>
      <c r="J157" s="20" t="e">
        <f>#REF!+#REF!</f>
        <v>#REF!</v>
      </c>
      <c r="K157" s="20" t="e">
        <f>#REF!+#REF!</f>
        <v>#REF!</v>
      </c>
      <c r="L157" s="20" t="e">
        <f>#REF!+#REF!</f>
        <v>#REF!</v>
      </c>
      <c r="M157" s="20" t="e">
        <f>#REF!+#REF!</f>
        <v>#REF!</v>
      </c>
      <c r="N157" s="20" t="e">
        <f>#REF!+#REF!</f>
        <v>#REF!</v>
      </c>
      <c r="O157" s="20" t="e">
        <f>#REF!+#REF!</f>
        <v>#REF!</v>
      </c>
      <c r="P157" s="20" t="e">
        <f>#REF!+#REF!</f>
        <v>#REF!</v>
      </c>
      <c r="Q157" s="20" t="e">
        <f>#REF!+#REF!</f>
        <v>#REF!</v>
      </c>
      <c r="R157" s="20" t="e">
        <f>#REF!+#REF!</f>
        <v>#REF!</v>
      </c>
      <c r="S157" s="20" t="e">
        <f>#REF!+#REF!</f>
        <v>#REF!</v>
      </c>
      <c r="T157" s="20" t="e">
        <f>#REF!+#REF!</f>
        <v>#REF!</v>
      </c>
      <c r="U157" s="20" t="e">
        <f>#REF!+#REF!</f>
        <v>#REF!</v>
      </c>
      <c r="V157" s="42" t="e">
        <f>#REF!+#REF!</f>
        <v>#REF!</v>
      </c>
      <c r="W157" s="37" t="e">
        <f>V157/E155*100</f>
        <v>#REF!</v>
      </c>
      <c r="X157" s="84">
        <f>X158</f>
        <v>0</v>
      </c>
      <c r="Y157" s="120">
        <f t="shared" si="4"/>
        <v>0</v>
      </c>
      <c r="AA157" s="181"/>
      <c r="AB157" s="181"/>
    </row>
    <row r="158" spans="1:28" ht="48" outlineLevel="6" thickBot="1">
      <c r="A158" s="50" t="s">
        <v>96</v>
      </c>
      <c r="B158" s="51">
        <v>951</v>
      </c>
      <c r="C158" s="52"/>
      <c r="D158" s="52" t="s">
        <v>185</v>
      </c>
      <c r="E158" s="83">
        <v>499.319</v>
      </c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25"/>
      <c r="V158" s="40"/>
      <c r="W158" s="37"/>
      <c r="X158" s="83">
        <v>0</v>
      </c>
      <c r="Y158" s="120">
        <f t="shared" si="4"/>
        <v>0</v>
      </c>
      <c r="AA158" s="184"/>
      <c r="AB158" s="184"/>
    </row>
    <row r="159" spans="1:28" ht="16.5" outlineLevel="6" thickBot="1">
      <c r="A159" s="8" t="s">
        <v>281</v>
      </c>
      <c r="B159" s="13">
        <v>951</v>
      </c>
      <c r="C159" s="9"/>
      <c r="D159" s="9" t="s">
        <v>182</v>
      </c>
      <c r="E159" s="84">
        <f>E160</f>
        <v>5700</v>
      </c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25"/>
      <c r="V159" s="40"/>
      <c r="W159" s="37"/>
      <c r="X159" s="84">
        <f>X160</f>
        <v>0</v>
      </c>
      <c r="Y159" s="120">
        <f t="shared" si="4"/>
        <v>0</v>
      </c>
      <c r="AA159" s="181"/>
      <c r="AB159" s="181"/>
    </row>
    <row r="160" spans="1:28" ht="48" outlineLevel="6" thickBot="1">
      <c r="A160" s="50" t="s">
        <v>282</v>
      </c>
      <c r="B160" s="51">
        <v>951</v>
      </c>
      <c r="C160" s="52"/>
      <c r="D160" s="52" t="s">
        <v>283</v>
      </c>
      <c r="E160" s="83">
        <v>5700</v>
      </c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25"/>
      <c r="V160" s="40"/>
      <c r="W160" s="37"/>
      <c r="X160" s="83">
        <v>0</v>
      </c>
      <c r="Y160" s="120">
        <f t="shared" si="4"/>
        <v>0</v>
      </c>
      <c r="AA160" s="183"/>
      <c r="AB160" s="183"/>
    </row>
    <row r="161" spans="1:28" ht="16.5" outlineLevel="5" thickBot="1">
      <c r="A161" s="56" t="s">
        <v>97</v>
      </c>
      <c r="B161" s="13">
        <v>951</v>
      </c>
      <c r="C161" s="9"/>
      <c r="D161" s="9" t="s">
        <v>182</v>
      </c>
      <c r="E161" s="84">
        <f>E162</f>
        <v>884</v>
      </c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25"/>
      <c r="V161" s="40">
        <v>110.26701</v>
      </c>
      <c r="W161" s="37" t="e">
        <f>V161/#REF!*100</f>
        <v>#REF!</v>
      </c>
      <c r="X161" s="84">
        <f>X162</f>
        <v>415.291</v>
      </c>
      <c r="Y161" s="120">
        <f t="shared" si="4"/>
        <v>46.978619909502264</v>
      </c>
      <c r="AA161" s="181"/>
      <c r="AB161" s="181"/>
    </row>
    <row r="162" spans="1:28" ht="33" customHeight="1" outlineLevel="5" thickBot="1">
      <c r="A162" s="55" t="s">
        <v>98</v>
      </c>
      <c r="B162" s="51">
        <v>951</v>
      </c>
      <c r="C162" s="52"/>
      <c r="D162" s="52" t="s">
        <v>186</v>
      </c>
      <c r="E162" s="83">
        <v>884</v>
      </c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5"/>
      <c r="V162" s="40">
        <v>2639.87191</v>
      </c>
      <c r="W162" s="37" t="e">
        <f>V162/#REF!*100</f>
        <v>#REF!</v>
      </c>
      <c r="X162" s="83">
        <v>415.291</v>
      </c>
      <c r="Y162" s="120">
        <f t="shared" si="4"/>
        <v>46.978619909502264</v>
      </c>
      <c r="AA162" s="183"/>
      <c r="AB162" s="183"/>
    </row>
    <row r="163" spans="1:28" ht="22.5" customHeight="1" outlineLevel="5" thickBot="1">
      <c r="A163" s="8" t="s">
        <v>73</v>
      </c>
      <c r="B163" s="13">
        <v>951</v>
      </c>
      <c r="C163" s="9"/>
      <c r="D163" s="9" t="s">
        <v>182</v>
      </c>
      <c r="E163" s="84">
        <f>E164+E165</f>
        <v>15.722</v>
      </c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5"/>
      <c r="V163" s="40"/>
      <c r="W163" s="37"/>
      <c r="X163" s="84">
        <f>X164+X165</f>
        <v>0.361</v>
      </c>
      <c r="Y163" s="120">
        <f t="shared" si="4"/>
        <v>2.2961455285587076</v>
      </c>
      <c r="AA163" s="181"/>
      <c r="AB163" s="181"/>
    </row>
    <row r="164" spans="1:28" ht="20.25" customHeight="1" outlineLevel="5" thickBot="1">
      <c r="A164" s="55" t="s">
        <v>74</v>
      </c>
      <c r="B164" s="51">
        <v>951</v>
      </c>
      <c r="C164" s="52"/>
      <c r="D164" s="52" t="s">
        <v>187</v>
      </c>
      <c r="E164" s="83">
        <v>0.722</v>
      </c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25"/>
      <c r="V164" s="40"/>
      <c r="W164" s="37"/>
      <c r="X164" s="83">
        <v>0.361</v>
      </c>
      <c r="Y164" s="120">
        <f t="shared" si="4"/>
        <v>50</v>
      </c>
      <c r="AA164" s="181"/>
      <c r="AB164" s="181"/>
    </row>
    <row r="165" spans="1:28" ht="20.25" customHeight="1" outlineLevel="5" thickBot="1">
      <c r="A165" s="50" t="s">
        <v>99</v>
      </c>
      <c r="B165" s="51">
        <v>951</v>
      </c>
      <c r="C165" s="52"/>
      <c r="D165" s="52" t="s">
        <v>188</v>
      </c>
      <c r="E165" s="83">
        <v>15</v>
      </c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5"/>
      <c r="V165" s="40"/>
      <c r="W165" s="37"/>
      <c r="X165" s="83">
        <v>0</v>
      </c>
      <c r="Y165" s="120">
        <f t="shared" si="4"/>
        <v>0</v>
      </c>
      <c r="AA165" s="183"/>
      <c r="AB165" s="183"/>
    </row>
    <row r="166" spans="1:28" ht="26.25" customHeight="1" outlineLevel="5" thickBot="1">
      <c r="A166" s="101" t="s">
        <v>92</v>
      </c>
      <c r="B166" s="13">
        <v>951</v>
      </c>
      <c r="C166" s="9"/>
      <c r="D166" s="9" t="s">
        <v>107</v>
      </c>
      <c r="E166" s="84">
        <f>E167</f>
        <v>0</v>
      </c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25"/>
      <c r="V166" s="40"/>
      <c r="W166" s="37"/>
      <c r="X166" s="84">
        <f>X167</f>
        <v>0</v>
      </c>
      <c r="Y166" s="120">
        <v>0</v>
      </c>
      <c r="AA166" s="181"/>
      <c r="AB166" s="181"/>
    </row>
    <row r="167" spans="1:28" ht="24" customHeight="1" outlineLevel="5" thickBot="1">
      <c r="A167" s="50" t="s">
        <v>84</v>
      </c>
      <c r="B167" s="73">
        <v>951</v>
      </c>
      <c r="C167" s="52"/>
      <c r="D167" s="52" t="s">
        <v>171</v>
      </c>
      <c r="E167" s="54">
        <v>0</v>
      </c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5"/>
      <c r="V167" s="40"/>
      <c r="W167" s="37"/>
      <c r="X167" s="54">
        <v>0</v>
      </c>
      <c r="Y167" s="120">
        <v>0</v>
      </c>
      <c r="AA167" s="181"/>
      <c r="AB167" s="181"/>
    </row>
    <row r="168" spans="1:28" ht="24" customHeight="1" outlineLevel="5" thickBot="1">
      <c r="A168" s="8" t="s">
        <v>11</v>
      </c>
      <c r="B168" s="13">
        <v>951</v>
      </c>
      <c r="C168" s="9"/>
      <c r="D168" s="9" t="s">
        <v>107</v>
      </c>
      <c r="E168" s="84">
        <f>E169</f>
        <v>1700</v>
      </c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5"/>
      <c r="V168" s="40"/>
      <c r="W168" s="37"/>
      <c r="X168" s="84">
        <f>X169</f>
        <v>1338.811</v>
      </c>
      <c r="Y168" s="120">
        <f t="shared" si="4"/>
        <v>78.75358823529412</v>
      </c>
      <c r="AA168" s="181"/>
      <c r="AB168" s="181"/>
    </row>
    <row r="169" spans="1:28" ht="37.5" customHeight="1" outlineLevel="5" thickBot="1">
      <c r="A169" s="72" t="s">
        <v>85</v>
      </c>
      <c r="B169" s="73">
        <v>951</v>
      </c>
      <c r="C169" s="52"/>
      <c r="D169" s="52" t="s">
        <v>169</v>
      </c>
      <c r="E169" s="83">
        <v>1700</v>
      </c>
      <c r="F169" s="14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144"/>
      <c r="V169" s="148"/>
      <c r="W169" s="146"/>
      <c r="X169" s="83">
        <v>1338.811</v>
      </c>
      <c r="Y169" s="120">
        <f t="shared" si="4"/>
        <v>78.75358823529412</v>
      </c>
      <c r="AA169" s="185"/>
      <c r="AB169" s="185"/>
    </row>
    <row r="170" spans="1:28" ht="19.5" outlineLevel="6" thickBot="1">
      <c r="A170" s="101" t="s">
        <v>201</v>
      </c>
      <c r="B170" s="13">
        <v>951</v>
      </c>
      <c r="C170" s="9"/>
      <c r="D170" s="9" t="s">
        <v>107</v>
      </c>
      <c r="E170" s="84">
        <f>E171</f>
        <v>0</v>
      </c>
      <c r="F170" s="169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1"/>
      <c r="V170" s="148">
        <v>0</v>
      </c>
      <c r="W170" s="146">
        <f>V170/E168*100</f>
        <v>0</v>
      </c>
      <c r="X170" s="84">
        <f>X171</f>
        <v>0</v>
      </c>
      <c r="Y170" s="120">
        <v>0</v>
      </c>
      <c r="AA170" s="181"/>
      <c r="AB170" s="181"/>
    </row>
    <row r="171" spans="1:28" ht="16.5" outlineLevel="6" thickBot="1">
      <c r="A171" s="50" t="s">
        <v>84</v>
      </c>
      <c r="B171" s="51">
        <v>951</v>
      </c>
      <c r="C171" s="52"/>
      <c r="D171" s="52" t="s">
        <v>171</v>
      </c>
      <c r="E171" s="83">
        <v>0</v>
      </c>
      <c r="F171" s="172" t="e">
        <f>#REF!</f>
        <v>#REF!</v>
      </c>
      <c r="G171" s="173" t="e">
        <f>#REF!</f>
        <v>#REF!</v>
      </c>
      <c r="H171" s="173" t="e">
        <f>#REF!</f>
        <v>#REF!</v>
      </c>
      <c r="I171" s="173" t="e">
        <f>#REF!</f>
        <v>#REF!</v>
      </c>
      <c r="J171" s="173" t="e">
        <f>#REF!</f>
        <v>#REF!</v>
      </c>
      <c r="K171" s="173" t="e">
        <f>#REF!</f>
        <v>#REF!</v>
      </c>
      <c r="L171" s="173" t="e">
        <f>#REF!</f>
        <v>#REF!</v>
      </c>
      <c r="M171" s="173" t="e">
        <f>#REF!</f>
        <v>#REF!</v>
      </c>
      <c r="N171" s="173" t="e">
        <f>#REF!</f>
        <v>#REF!</v>
      </c>
      <c r="O171" s="173" t="e">
        <f>#REF!</f>
        <v>#REF!</v>
      </c>
      <c r="P171" s="173" t="e">
        <f>#REF!</f>
        <v>#REF!</v>
      </c>
      <c r="Q171" s="173" t="e">
        <f>#REF!</f>
        <v>#REF!</v>
      </c>
      <c r="R171" s="173" t="e">
        <f>#REF!</f>
        <v>#REF!</v>
      </c>
      <c r="S171" s="173" t="e">
        <f>#REF!</f>
        <v>#REF!</v>
      </c>
      <c r="T171" s="173" t="e">
        <f>#REF!</f>
        <v>#REF!</v>
      </c>
      <c r="U171" s="173" t="e">
        <f>#REF!</f>
        <v>#REF!</v>
      </c>
      <c r="V171" s="174" t="e">
        <f>#REF!</f>
        <v>#REF!</v>
      </c>
      <c r="W171" s="146" t="e">
        <f>V171/E169*100</f>
        <v>#REF!</v>
      </c>
      <c r="X171" s="83">
        <v>0</v>
      </c>
      <c r="Y171" s="120">
        <v>0</v>
      </c>
      <c r="AA171" s="181"/>
      <c r="AB171" s="181"/>
    </row>
    <row r="172" spans="1:28" ht="16.5" outlineLevel="6" thickBot="1">
      <c r="A172" s="8" t="s">
        <v>12</v>
      </c>
      <c r="B172" s="13">
        <v>951</v>
      </c>
      <c r="C172" s="9"/>
      <c r="D172" s="9" t="s">
        <v>182</v>
      </c>
      <c r="E172" s="84">
        <f>E173</f>
        <v>720</v>
      </c>
      <c r="F172" s="175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7"/>
      <c r="W172" s="146"/>
      <c r="X172" s="84">
        <f>X173</f>
        <v>494.199</v>
      </c>
      <c r="Y172" s="120">
        <f t="shared" si="4"/>
        <v>68.63875</v>
      </c>
      <c r="AA172" s="181"/>
      <c r="AB172" s="181"/>
    </row>
    <row r="173" spans="1:28" ht="32.25" outlineLevel="6" thickBot="1">
      <c r="A173" s="50" t="s">
        <v>51</v>
      </c>
      <c r="B173" s="51">
        <v>951</v>
      </c>
      <c r="C173" s="52"/>
      <c r="D173" s="52" t="s">
        <v>189</v>
      </c>
      <c r="E173" s="83">
        <v>720</v>
      </c>
      <c r="F173" s="175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7"/>
      <c r="W173" s="146"/>
      <c r="X173" s="83">
        <v>494.199</v>
      </c>
      <c r="Y173" s="120">
        <f t="shared" si="4"/>
        <v>68.63875</v>
      </c>
      <c r="AA173" s="183"/>
      <c r="AB173" s="183"/>
    </row>
    <row r="174" spans="1:28" ht="32.25" outlineLevel="6" thickBot="1">
      <c r="A174" s="56" t="s">
        <v>15</v>
      </c>
      <c r="B174" s="13">
        <v>951</v>
      </c>
      <c r="C174" s="9"/>
      <c r="D174" s="9" t="s">
        <v>182</v>
      </c>
      <c r="E174" s="84">
        <f>E175</f>
        <v>2000</v>
      </c>
      <c r="F174" s="178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45"/>
      <c r="W174" s="146"/>
      <c r="X174" s="84">
        <f>X175</f>
        <v>1834</v>
      </c>
      <c r="Y174" s="120">
        <f t="shared" si="4"/>
        <v>91.7</v>
      </c>
      <c r="AA174" s="181"/>
      <c r="AB174" s="181"/>
    </row>
    <row r="175" spans="1:28" ht="32.25" outlineLevel="6" thickBot="1">
      <c r="A175" s="55" t="s">
        <v>54</v>
      </c>
      <c r="B175" s="51">
        <v>951</v>
      </c>
      <c r="C175" s="52"/>
      <c r="D175" s="52" t="s">
        <v>190</v>
      </c>
      <c r="E175" s="83">
        <v>2000</v>
      </c>
      <c r="F175" s="149" t="e">
        <f>#REF!</f>
        <v>#REF!</v>
      </c>
      <c r="G175" s="150" t="e">
        <f>#REF!</f>
        <v>#REF!</v>
      </c>
      <c r="H175" s="150" t="e">
        <f>#REF!</f>
        <v>#REF!</v>
      </c>
      <c r="I175" s="150" t="e">
        <f>#REF!</f>
        <v>#REF!</v>
      </c>
      <c r="J175" s="150" t="e">
        <f>#REF!</f>
        <v>#REF!</v>
      </c>
      <c r="K175" s="150" t="e">
        <f>#REF!</f>
        <v>#REF!</v>
      </c>
      <c r="L175" s="150" t="e">
        <f>#REF!</f>
        <v>#REF!</v>
      </c>
      <c r="M175" s="150" t="e">
        <f>#REF!</f>
        <v>#REF!</v>
      </c>
      <c r="N175" s="150" t="e">
        <f>#REF!</f>
        <v>#REF!</v>
      </c>
      <c r="O175" s="150" t="e">
        <f>#REF!</f>
        <v>#REF!</v>
      </c>
      <c r="P175" s="150" t="e">
        <f>#REF!</f>
        <v>#REF!</v>
      </c>
      <c r="Q175" s="150" t="e">
        <f>#REF!</f>
        <v>#REF!</v>
      </c>
      <c r="R175" s="150" t="e">
        <f>#REF!</f>
        <v>#REF!</v>
      </c>
      <c r="S175" s="150" t="e">
        <f>#REF!</f>
        <v>#REF!</v>
      </c>
      <c r="T175" s="150" t="e">
        <f>#REF!</f>
        <v>#REF!</v>
      </c>
      <c r="U175" s="150" t="e">
        <f>#REF!</f>
        <v>#REF!</v>
      </c>
      <c r="V175" s="151" t="e">
        <f>#REF!</f>
        <v>#REF!</v>
      </c>
      <c r="W175" s="146" t="e">
        <f>V175/E173*100</f>
        <v>#REF!</v>
      </c>
      <c r="X175" s="83">
        <v>1834</v>
      </c>
      <c r="Y175" s="120">
        <f t="shared" si="4"/>
        <v>91.7</v>
      </c>
      <c r="AA175" s="183"/>
      <c r="AB175" s="183"/>
    </row>
    <row r="176" spans="1:28" ht="16.5" outlineLevel="6" thickBot="1">
      <c r="A176" s="8" t="s">
        <v>20</v>
      </c>
      <c r="B176" s="13">
        <v>951</v>
      </c>
      <c r="C176" s="9"/>
      <c r="D176" s="9" t="s">
        <v>182</v>
      </c>
      <c r="E176" s="84">
        <f>E177</f>
        <v>0</v>
      </c>
      <c r="F176" s="166" t="e">
        <f>#REF!</f>
        <v>#REF!</v>
      </c>
      <c r="G176" s="167" t="e">
        <f>#REF!</f>
        <v>#REF!</v>
      </c>
      <c r="H176" s="167" t="e">
        <f>#REF!</f>
        <v>#REF!</v>
      </c>
      <c r="I176" s="167" t="e">
        <f>#REF!</f>
        <v>#REF!</v>
      </c>
      <c r="J176" s="167" t="e">
        <f>#REF!</f>
        <v>#REF!</v>
      </c>
      <c r="K176" s="167" t="e">
        <f>#REF!</f>
        <v>#REF!</v>
      </c>
      <c r="L176" s="167" t="e">
        <f>#REF!</f>
        <v>#REF!</v>
      </c>
      <c r="M176" s="167" t="e">
        <f>#REF!</f>
        <v>#REF!</v>
      </c>
      <c r="N176" s="167" t="e">
        <f>#REF!</f>
        <v>#REF!</v>
      </c>
      <c r="O176" s="167" t="e">
        <f>#REF!</f>
        <v>#REF!</v>
      </c>
      <c r="P176" s="167" t="e">
        <f>#REF!</f>
        <v>#REF!</v>
      </c>
      <c r="Q176" s="167" t="e">
        <f>#REF!</f>
        <v>#REF!</v>
      </c>
      <c r="R176" s="167" t="e">
        <f>#REF!</f>
        <v>#REF!</v>
      </c>
      <c r="S176" s="167" t="e">
        <f>#REF!</f>
        <v>#REF!</v>
      </c>
      <c r="T176" s="167" t="e">
        <f>#REF!</f>
        <v>#REF!</v>
      </c>
      <c r="U176" s="167" t="e">
        <f>#REF!</f>
        <v>#REF!</v>
      </c>
      <c r="V176" s="167" t="e">
        <f>#REF!</f>
        <v>#REF!</v>
      </c>
      <c r="W176" s="146" t="e">
        <f aca="true" t="shared" si="5" ref="W176:W181">V176/E174*100</f>
        <v>#REF!</v>
      </c>
      <c r="X176" s="84">
        <f>X177</f>
        <v>0</v>
      </c>
      <c r="Y176" s="120">
        <v>0</v>
      </c>
      <c r="AA176" s="181"/>
      <c r="AB176" s="181"/>
    </row>
    <row r="177" spans="1:28" ht="32.25" customHeight="1" outlineLevel="6" thickBot="1">
      <c r="A177" s="50" t="s">
        <v>55</v>
      </c>
      <c r="B177" s="51">
        <v>951</v>
      </c>
      <c r="C177" s="52"/>
      <c r="D177" s="52" t="s">
        <v>191</v>
      </c>
      <c r="E177" s="83">
        <v>0</v>
      </c>
      <c r="F177" s="172" t="e">
        <f>#REF!</f>
        <v>#REF!</v>
      </c>
      <c r="G177" s="173" t="e">
        <f>#REF!</f>
        <v>#REF!</v>
      </c>
      <c r="H177" s="173" t="e">
        <f>#REF!</f>
        <v>#REF!</v>
      </c>
      <c r="I177" s="173" t="e">
        <f>#REF!</f>
        <v>#REF!</v>
      </c>
      <c r="J177" s="173" t="e">
        <f>#REF!</f>
        <v>#REF!</v>
      </c>
      <c r="K177" s="173" t="e">
        <f>#REF!</f>
        <v>#REF!</v>
      </c>
      <c r="L177" s="173" t="e">
        <f>#REF!</f>
        <v>#REF!</v>
      </c>
      <c r="M177" s="173" t="e">
        <f>#REF!</f>
        <v>#REF!</v>
      </c>
      <c r="N177" s="173" t="e">
        <f>#REF!</f>
        <v>#REF!</v>
      </c>
      <c r="O177" s="173" t="e">
        <f>#REF!</f>
        <v>#REF!</v>
      </c>
      <c r="P177" s="173" t="e">
        <f>#REF!</f>
        <v>#REF!</v>
      </c>
      <c r="Q177" s="173" t="e">
        <f>#REF!</f>
        <v>#REF!</v>
      </c>
      <c r="R177" s="173" t="e">
        <f>#REF!</f>
        <v>#REF!</v>
      </c>
      <c r="S177" s="173" t="e">
        <f>#REF!</f>
        <v>#REF!</v>
      </c>
      <c r="T177" s="173" t="e">
        <f>#REF!</f>
        <v>#REF!</v>
      </c>
      <c r="U177" s="173" t="e">
        <f>#REF!</f>
        <v>#REF!</v>
      </c>
      <c r="V177" s="174" t="e">
        <f>#REF!</f>
        <v>#REF!</v>
      </c>
      <c r="W177" s="146" t="e">
        <f t="shared" si="5"/>
        <v>#REF!</v>
      </c>
      <c r="X177" s="83">
        <v>0</v>
      </c>
      <c r="Y177" s="120">
        <v>0</v>
      </c>
      <c r="AA177" s="181"/>
      <c r="AB177" s="181"/>
    </row>
    <row r="178" spans="1:28" ht="18.75" customHeight="1" outlineLevel="6" thickBot="1">
      <c r="A178" s="8" t="s">
        <v>56</v>
      </c>
      <c r="B178" s="13">
        <v>951</v>
      </c>
      <c r="C178" s="9"/>
      <c r="D178" s="9" t="s">
        <v>182</v>
      </c>
      <c r="E178" s="84">
        <f>E179</f>
        <v>300</v>
      </c>
      <c r="F178" s="179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176"/>
      <c r="V178" s="148">
        <v>48.715</v>
      </c>
      <c r="W178" s="146" t="e">
        <f t="shared" si="5"/>
        <v>#DIV/0!</v>
      </c>
      <c r="X178" s="84">
        <f>X179</f>
        <v>156.508</v>
      </c>
      <c r="Y178" s="120">
        <f t="shared" si="4"/>
        <v>52.169333333333334</v>
      </c>
      <c r="AA178" s="181"/>
      <c r="AB178" s="181"/>
    </row>
    <row r="179" spans="1:28" ht="48.75" customHeight="1" outlineLevel="6" thickBot="1">
      <c r="A179" s="50" t="s">
        <v>57</v>
      </c>
      <c r="B179" s="51">
        <v>951</v>
      </c>
      <c r="C179" s="52"/>
      <c r="D179" s="52" t="s">
        <v>192</v>
      </c>
      <c r="E179" s="83">
        <v>300</v>
      </c>
      <c r="F179" s="172" t="e">
        <f>#REF!</f>
        <v>#REF!</v>
      </c>
      <c r="G179" s="173" t="e">
        <f>#REF!</f>
        <v>#REF!</v>
      </c>
      <c r="H179" s="173" t="e">
        <f>#REF!</f>
        <v>#REF!</v>
      </c>
      <c r="I179" s="173" t="e">
        <f>#REF!</f>
        <v>#REF!</v>
      </c>
      <c r="J179" s="173" t="e">
        <f>#REF!</f>
        <v>#REF!</v>
      </c>
      <c r="K179" s="173" t="e">
        <f>#REF!</f>
        <v>#REF!</v>
      </c>
      <c r="L179" s="173" t="e">
        <f>#REF!</f>
        <v>#REF!</v>
      </c>
      <c r="M179" s="173" t="e">
        <f>#REF!</f>
        <v>#REF!</v>
      </c>
      <c r="N179" s="173" t="e">
        <f>#REF!</f>
        <v>#REF!</v>
      </c>
      <c r="O179" s="173" t="e">
        <f>#REF!</f>
        <v>#REF!</v>
      </c>
      <c r="P179" s="173" t="e">
        <f>#REF!</f>
        <v>#REF!</v>
      </c>
      <c r="Q179" s="173" t="e">
        <f>#REF!</f>
        <v>#REF!</v>
      </c>
      <c r="R179" s="173" t="e">
        <f>#REF!</f>
        <v>#REF!</v>
      </c>
      <c r="S179" s="173" t="e">
        <f>#REF!</f>
        <v>#REF!</v>
      </c>
      <c r="T179" s="173" t="e">
        <f>#REF!</f>
        <v>#REF!</v>
      </c>
      <c r="U179" s="173" t="e">
        <f>#REF!</f>
        <v>#REF!</v>
      </c>
      <c r="V179" s="174" t="e">
        <f>#REF!</f>
        <v>#REF!</v>
      </c>
      <c r="W179" s="146" t="e">
        <f t="shared" si="5"/>
        <v>#REF!</v>
      </c>
      <c r="X179" s="83">
        <v>156.508</v>
      </c>
      <c r="Y179" s="120">
        <f t="shared" si="4"/>
        <v>52.169333333333334</v>
      </c>
      <c r="AA179" s="183"/>
      <c r="AB179" s="183"/>
    </row>
    <row r="180" spans="1:28" ht="18" customHeight="1" outlineLevel="6" thickBot="1">
      <c r="A180" s="56" t="s">
        <v>21</v>
      </c>
      <c r="B180" s="13">
        <v>951</v>
      </c>
      <c r="C180" s="9"/>
      <c r="D180" s="9" t="s">
        <v>182</v>
      </c>
      <c r="E180" s="84">
        <f>E181+E182</f>
        <v>21210</v>
      </c>
      <c r="F180" s="163" t="e">
        <f>#REF!</f>
        <v>#REF!</v>
      </c>
      <c r="G180" s="164" t="e">
        <f>#REF!</f>
        <v>#REF!</v>
      </c>
      <c r="H180" s="164" t="e">
        <f>#REF!</f>
        <v>#REF!</v>
      </c>
      <c r="I180" s="164" t="e">
        <f>#REF!</f>
        <v>#REF!</v>
      </c>
      <c r="J180" s="164" t="e">
        <f>#REF!</f>
        <v>#REF!</v>
      </c>
      <c r="K180" s="164" t="e">
        <f>#REF!</f>
        <v>#REF!</v>
      </c>
      <c r="L180" s="164" t="e">
        <f>#REF!</f>
        <v>#REF!</v>
      </c>
      <c r="M180" s="164" t="e">
        <f>#REF!</f>
        <v>#REF!</v>
      </c>
      <c r="N180" s="164" t="e">
        <f>#REF!</f>
        <v>#REF!</v>
      </c>
      <c r="O180" s="164" t="e">
        <f>#REF!</f>
        <v>#REF!</v>
      </c>
      <c r="P180" s="164" t="e">
        <f>#REF!</f>
        <v>#REF!</v>
      </c>
      <c r="Q180" s="164" t="e">
        <f>#REF!</f>
        <v>#REF!</v>
      </c>
      <c r="R180" s="164" t="e">
        <f>#REF!</f>
        <v>#REF!</v>
      </c>
      <c r="S180" s="164" t="e">
        <f>#REF!</f>
        <v>#REF!</v>
      </c>
      <c r="T180" s="164" t="e">
        <f>#REF!</f>
        <v>#REF!</v>
      </c>
      <c r="U180" s="164" t="e">
        <f>#REF!</f>
        <v>#REF!</v>
      </c>
      <c r="V180" s="165" t="e">
        <f>#REF!</f>
        <v>#REF!</v>
      </c>
      <c r="W180" s="146" t="e">
        <f t="shared" si="5"/>
        <v>#REF!</v>
      </c>
      <c r="X180" s="84">
        <f>X181+X182</f>
        <v>15907.494</v>
      </c>
      <c r="Y180" s="120">
        <f t="shared" si="4"/>
        <v>74.99997171145687</v>
      </c>
      <c r="AA180" s="181"/>
      <c r="AB180" s="181"/>
    </row>
    <row r="181" spans="1:28" ht="48" outlineLevel="6" thickBot="1">
      <c r="A181" s="50" t="s">
        <v>58</v>
      </c>
      <c r="B181" s="51">
        <v>951</v>
      </c>
      <c r="C181" s="52"/>
      <c r="D181" s="52" t="s">
        <v>193</v>
      </c>
      <c r="E181" s="83">
        <v>3151.866</v>
      </c>
      <c r="F181" s="166" t="e">
        <f>#REF!</f>
        <v>#REF!</v>
      </c>
      <c r="G181" s="167" t="e">
        <f>#REF!</f>
        <v>#REF!</v>
      </c>
      <c r="H181" s="167" t="e">
        <f>#REF!</f>
        <v>#REF!</v>
      </c>
      <c r="I181" s="167" t="e">
        <f>#REF!</f>
        <v>#REF!</v>
      </c>
      <c r="J181" s="167" t="e">
        <f>#REF!</f>
        <v>#REF!</v>
      </c>
      <c r="K181" s="167" t="e">
        <f>#REF!</f>
        <v>#REF!</v>
      </c>
      <c r="L181" s="167" t="e">
        <f>#REF!</f>
        <v>#REF!</v>
      </c>
      <c r="M181" s="167" t="e">
        <f>#REF!</f>
        <v>#REF!</v>
      </c>
      <c r="N181" s="167" t="e">
        <f>#REF!</f>
        <v>#REF!</v>
      </c>
      <c r="O181" s="167" t="e">
        <f>#REF!</f>
        <v>#REF!</v>
      </c>
      <c r="P181" s="167" t="e">
        <f>#REF!</f>
        <v>#REF!</v>
      </c>
      <c r="Q181" s="167" t="e">
        <f>#REF!</f>
        <v>#REF!</v>
      </c>
      <c r="R181" s="167" t="e">
        <f>#REF!</f>
        <v>#REF!</v>
      </c>
      <c r="S181" s="167" t="e">
        <f>#REF!</f>
        <v>#REF!</v>
      </c>
      <c r="T181" s="167" t="e">
        <f>#REF!</f>
        <v>#REF!</v>
      </c>
      <c r="U181" s="167" t="e">
        <f>#REF!</f>
        <v>#REF!</v>
      </c>
      <c r="V181" s="168" t="e">
        <f>#REF!</f>
        <v>#REF!</v>
      </c>
      <c r="W181" s="146" t="e">
        <f t="shared" si="5"/>
        <v>#REF!</v>
      </c>
      <c r="X181" s="83">
        <v>2363.895</v>
      </c>
      <c r="Y181" s="120">
        <f t="shared" si="4"/>
        <v>74.99985722743288</v>
      </c>
      <c r="AA181" s="183"/>
      <c r="AB181" s="183"/>
    </row>
    <row r="182" spans="1:28" ht="48" outlineLevel="6" thickBot="1">
      <c r="A182" s="50" t="s">
        <v>255</v>
      </c>
      <c r="B182" s="51">
        <v>951</v>
      </c>
      <c r="C182" s="52"/>
      <c r="D182" s="52" t="s">
        <v>256</v>
      </c>
      <c r="E182" s="83">
        <v>18058.134</v>
      </c>
      <c r="F182" s="143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80"/>
      <c r="W182" s="146"/>
      <c r="X182" s="83">
        <v>13543.599</v>
      </c>
      <c r="Y182" s="120">
        <f t="shared" si="4"/>
        <v>74.99999169349391</v>
      </c>
      <c r="AA182" s="183"/>
      <c r="AB182" s="183"/>
    </row>
    <row r="183" spans="1:28" ht="33.75" customHeight="1" outlineLevel="6" thickBot="1">
      <c r="A183" s="106" t="s">
        <v>19</v>
      </c>
      <c r="B183" s="107" t="s">
        <v>18</v>
      </c>
      <c r="C183" s="108"/>
      <c r="D183" s="107" t="s">
        <v>167</v>
      </c>
      <c r="E183" s="109">
        <f>E195+E186+E184+E193+E191+E189</f>
        <v>5295.794269999999</v>
      </c>
      <c r="F183" s="33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46"/>
      <c r="W183" s="37"/>
      <c r="X183" s="109">
        <f>X195+X186+X184+X193+X191+X189</f>
        <v>4017.4590000000003</v>
      </c>
      <c r="Y183" s="120">
        <f t="shared" si="4"/>
        <v>75.86131173483068</v>
      </c>
      <c r="AA183" s="181"/>
      <c r="AB183" s="181"/>
    </row>
    <row r="184" spans="1:28" ht="33.75" customHeight="1" outlineLevel="6" thickBot="1">
      <c r="A184" s="101" t="s">
        <v>102</v>
      </c>
      <c r="B184" s="112" t="s">
        <v>18</v>
      </c>
      <c r="C184" s="113"/>
      <c r="D184" s="112" t="s">
        <v>182</v>
      </c>
      <c r="E184" s="94">
        <f>E185</f>
        <v>144.80628</v>
      </c>
      <c r="F184" s="33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46"/>
      <c r="W184" s="37"/>
      <c r="X184" s="94">
        <f>X185</f>
        <v>144.806</v>
      </c>
      <c r="Y184" s="120">
        <f t="shared" si="4"/>
        <v>99.9998066382204</v>
      </c>
      <c r="AA184" s="181"/>
      <c r="AB184" s="181"/>
    </row>
    <row r="185" spans="1:28" ht="16.5" outlineLevel="6" thickBot="1">
      <c r="A185" s="50" t="s">
        <v>84</v>
      </c>
      <c r="B185" s="114" t="s">
        <v>18</v>
      </c>
      <c r="C185" s="115"/>
      <c r="D185" s="114" t="s">
        <v>171</v>
      </c>
      <c r="E185" s="93">
        <v>144.80628</v>
      </c>
      <c r="F185" s="102" t="e">
        <f>#REF!+#REF!</f>
        <v>#REF!</v>
      </c>
      <c r="G185" s="19" t="e">
        <f>#REF!+#REF!</f>
        <v>#REF!</v>
      </c>
      <c r="H185" s="19" t="e">
        <f>#REF!+#REF!</f>
        <v>#REF!</v>
      </c>
      <c r="I185" s="19" t="e">
        <f>#REF!+#REF!</f>
        <v>#REF!</v>
      </c>
      <c r="J185" s="19" t="e">
        <f>#REF!+#REF!</f>
        <v>#REF!</v>
      </c>
      <c r="K185" s="19" t="e">
        <f>#REF!+#REF!</f>
        <v>#REF!</v>
      </c>
      <c r="L185" s="19" t="e">
        <f>#REF!+#REF!</f>
        <v>#REF!</v>
      </c>
      <c r="M185" s="19" t="e">
        <f>#REF!+#REF!</f>
        <v>#REF!</v>
      </c>
      <c r="N185" s="19" t="e">
        <f>#REF!+#REF!</f>
        <v>#REF!</v>
      </c>
      <c r="O185" s="19" t="e">
        <f>#REF!+#REF!</f>
        <v>#REF!</v>
      </c>
      <c r="P185" s="19" t="e">
        <f>#REF!+#REF!</f>
        <v>#REF!</v>
      </c>
      <c r="Q185" s="19" t="e">
        <f>#REF!+#REF!</f>
        <v>#REF!</v>
      </c>
      <c r="R185" s="19" t="e">
        <f>#REF!+#REF!</f>
        <v>#REF!</v>
      </c>
      <c r="S185" s="19" t="e">
        <f>#REF!+#REF!</f>
        <v>#REF!</v>
      </c>
      <c r="T185" s="19" t="e">
        <f>#REF!+#REF!</f>
        <v>#REF!</v>
      </c>
      <c r="U185" s="19" t="e">
        <f>#REF!+#REF!</f>
        <v>#REF!</v>
      </c>
      <c r="V185" s="38" t="e">
        <f>#REF!+#REF!</f>
        <v>#REF!</v>
      </c>
      <c r="W185" s="37" t="e">
        <f>V185/E183*100</f>
        <v>#REF!</v>
      </c>
      <c r="X185" s="93">
        <v>144.806</v>
      </c>
      <c r="Y185" s="120">
        <f t="shared" si="4"/>
        <v>99.9998066382204</v>
      </c>
      <c r="AA185" s="183"/>
      <c r="AB185" s="183"/>
    </row>
    <row r="186" spans="1:28" ht="16.5" outlineLevel="6" thickBot="1">
      <c r="A186" s="101" t="s">
        <v>92</v>
      </c>
      <c r="B186" s="112" t="s">
        <v>18</v>
      </c>
      <c r="C186" s="113"/>
      <c r="D186" s="112" t="s">
        <v>182</v>
      </c>
      <c r="E186" s="94">
        <f>E188+E187</f>
        <v>851.26175</v>
      </c>
      <c r="F186" s="89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1"/>
      <c r="W186" s="37"/>
      <c r="X186" s="94">
        <f>X188+X187</f>
        <v>661.397</v>
      </c>
      <c r="Y186" s="120">
        <f t="shared" si="4"/>
        <v>77.6960787912766</v>
      </c>
      <c r="AA186" s="181"/>
      <c r="AB186" s="181"/>
    </row>
    <row r="187" spans="1:28" ht="16.5" outlineLevel="6" thickBot="1">
      <c r="A187" s="50" t="s">
        <v>241</v>
      </c>
      <c r="B187" s="114" t="s">
        <v>18</v>
      </c>
      <c r="C187" s="115"/>
      <c r="D187" s="114" t="s">
        <v>240</v>
      </c>
      <c r="E187" s="93">
        <v>0</v>
      </c>
      <c r="F187" s="89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1"/>
      <c r="W187" s="37"/>
      <c r="X187" s="93">
        <v>0</v>
      </c>
      <c r="Y187" s="120">
        <v>0</v>
      </c>
      <c r="AA187" s="181"/>
      <c r="AB187" s="181"/>
    </row>
    <row r="188" spans="1:28" ht="16.5" outlineLevel="6" thickBot="1">
      <c r="A188" s="50" t="s">
        <v>84</v>
      </c>
      <c r="B188" s="114" t="s">
        <v>18</v>
      </c>
      <c r="C188" s="115"/>
      <c r="D188" s="114" t="s">
        <v>171</v>
      </c>
      <c r="E188" s="93">
        <v>851.26175</v>
      </c>
      <c r="F188" s="89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1"/>
      <c r="W188" s="37"/>
      <c r="X188" s="93">
        <v>661.397</v>
      </c>
      <c r="Y188" s="120">
        <f t="shared" si="4"/>
        <v>77.6960787912766</v>
      </c>
      <c r="AA188" s="183"/>
      <c r="AB188" s="183"/>
    </row>
    <row r="189" spans="1:28" ht="16.5" outlineLevel="6" thickBot="1">
      <c r="A189" s="101" t="s">
        <v>242</v>
      </c>
      <c r="B189" s="112" t="s">
        <v>18</v>
      </c>
      <c r="C189" s="113"/>
      <c r="D189" s="112" t="s">
        <v>182</v>
      </c>
      <c r="E189" s="94">
        <f>E190</f>
        <v>0</v>
      </c>
      <c r="F189" s="89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1"/>
      <c r="W189" s="37"/>
      <c r="X189" s="94">
        <f>X190</f>
        <v>0</v>
      </c>
      <c r="Y189" s="120">
        <v>0</v>
      </c>
      <c r="AA189" s="181"/>
      <c r="AB189" s="181"/>
    </row>
    <row r="190" spans="1:28" ht="16.5" outlineLevel="6" thickBot="1">
      <c r="A190" s="50" t="s">
        <v>84</v>
      </c>
      <c r="B190" s="114" t="s">
        <v>18</v>
      </c>
      <c r="C190" s="115"/>
      <c r="D190" s="114" t="s">
        <v>171</v>
      </c>
      <c r="E190" s="93">
        <v>0</v>
      </c>
      <c r="F190" s="89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1"/>
      <c r="W190" s="37"/>
      <c r="X190" s="93">
        <v>0</v>
      </c>
      <c r="Y190" s="120">
        <v>0</v>
      </c>
      <c r="AA190" s="181"/>
      <c r="AB190" s="181"/>
    </row>
    <row r="191" spans="1:28" ht="16.5" outlineLevel="6" thickBot="1">
      <c r="A191" s="8" t="s">
        <v>11</v>
      </c>
      <c r="B191" s="112" t="s">
        <v>18</v>
      </c>
      <c r="C191" s="113"/>
      <c r="D191" s="112" t="s">
        <v>182</v>
      </c>
      <c r="E191" s="94">
        <f>E192</f>
        <v>93.72624</v>
      </c>
      <c r="F191" s="89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1"/>
      <c r="W191" s="37"/>
      <c r="X191" s="94">
        <f>X192</f>
        <v>93.726</v>
      </c>
      <c r="Y191" s="120">
        <f t="shared" si="4"/>
        <v>99.9997439351029</v>
      </c>
      <c r="AA191" s="181"/>
      <c r="AB191" s="181"/>
    </row>
    <row r="192" spans="1:28" ht="16.5" outlineLevel="6" thickBot="1">
      <c r="A192" s="50" t="s">
        <v>84</v>
      </c>
      <c r="B192" s="114" t="s">
        <v>18</v>
      </c>
      <c r="C192" s="115"/>
      <c r="D192" s="114" t="s">
        <v>171</v>
      </c>
      <c r="E192" s="93">
        <v>93.72624</v>
      </c>
      <c r="F192" s="89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1"/>
      <c r="W192" s="37"/>
      <c r="X192" s="93">
        <v>93.726</v>
      </c>
      <c r="Y192" s="120">
        <f t="shared" si="4"/>
        <v>99.9997439351029</v>
      </c>
      <c r="AA192" s="183"/>
      <c r="AB192" s="183"/>
    </row>
    <row r="193" spans="1:28" ht="16.5" outlineLevel="6" thickBot="1">
      <c r="A193" s="8" t="s">
        <v>202</v>
      </c>
      <c r="B193" s="13">
        <v>953</v>
      </c>
      <c r="C193" s="9"/>
      <c r="D193" s="9" t="s">
        <v>182</v>
      </c>
      <c r="E193" s="84">
        <f>E194</f>
        <v>0</v>
      </c>
      <c r="F193" s="89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1"/>
      <c r="W193" s="37"/>
      <c r="X193" s="84">
        <f>X194</f>
        <v>0</v>
      </c>
      <c r="Y193" s="120">
        <v>0</v>
      </c>
      <c r="AA193" s="181"/>
      <c r="AB193" s="181"/>
    </row>
    <row r="194" spans="1:28" ht="32.25" outlineLevel="6" thickBot="1">
      <c r="A194" s="55" t="s">
        <v>203</v>
      </c>
      <c r="B194" s="51">
        <v>953</v>
      </c>
      <c r="C194" s="52"/>
      <c r="D194" s="52" t="s">
        <v>204</v>
      </c>
      <c r="E194" s="83">
        <v>0</v>
      </c>
      <c r="F194" s="89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1"/>
      <c r="W194" s="37"/>
      <c r="X194" s="83">
        <v>0</v>
      </c>
      <c r="Y194" s="120">
        <v>0</v>
      </c>
      <c r="AA194" s="181"/>
      <c r="AB194" s="181"/>
    </row>
    <row r="195" spans="1:28" ht="16.5" outlineLevel="6" thickBot="1">
      <c r="A195" s="8" t="s">
        <v>14</v>
      </c>
      <c r="B195" s="13">
        <v>953</v>
      </c>
      <c r="C195" s="9"/>
      <c r="D195" s="9" t="s">
        <v>182</v>
      </c>
      <c r="E195" s="84">
        <f>E196</f>
        <v>4206</v>
      </c>
      <c r="F195" s="89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1"/>
      <c r="W195" s="37"/>
      <c r="X195" s="84">
        <f>X196</f>
        <v>3117.53</v>
      </c>
      <c r="Y195" s="120">
        <f t="shared" si="4"/>
        <v>74.12101759391346</v>
      </c>
      <c r="AA195" s="181"/>
      <c r="AB195" s="181"/>
    </row>
    <row r="196" spans="1:28" ht="48" outlineLevel="6" thickBot="1">
      <c r="A196" s="55" t="s">
        <v>69</v>
      </c>
      <c r="B196" s="51">
        <v>953</v>
      </c>
      <c r="C196" s="52"/>
      <c r="D196" s="52" t="s">
        <v>194</v>
      </c>
      <c r="E196" s="83">
        <v>4206</v>
      </c>
      <c r="F196" s="89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1"/>
      <c r="W196" s="37"/>
      <c r="X196" s="83">
        <v>3117.53</v>
      </c>
      <c r="Y196" s="120">
        <f t="shared" si="4"/>
        <v>74.12101759391346</v>
      </c>
      <c r="AA196" s="184"/>
      <c r="AB196" s="184"/>
    </row>
    <row r="197" spans="1:28" ht="19.5" outlineLevel="6" thickBot="1">
      <c r="A197" s="29" t="s">
        <v>3</v>
      </c>
      <c r="B197" s="29"/>
      <c r="C197" s="29"/>
      <c r="D197" s="29"/>
      <c r="E197" s="116">
        <f>E9+E130</f>
        <v>670940.9111</v>
      </c>
      <c r="F197" s="33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43"/>
      <c r="W197" s="37"/>
      <c r="X197" s="116">
        <f>X9+X130</f>
        <v>495730.77099999995</v>
      </c>
      <c r="Y197" s="120">
        <f t="shared" si="4"/>
        <v>73.8859060162623</v>
      </c>
      <c r="AA197" s="187"/>
      <c r="AB197" s="187"/>
    </row>
    <row r="198" spans="1:23" ht="49.5" customHeight="1" outlineLevel="6">
      <c r="A198" s="1"/>
      <c r="B198" s="16"/>
      <c r="C198" s="1"/>
      <c r="D198" s="1"/>
      <c r="E198" s="1"/>
      <c r="F198" s="33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43"/>
      <c r="W198" s="37"/>
    </row>
    <row r="199" spans="1:23" ht="18.75">
      <c r="A199" s="3"/>
      <c r="B199" s="3"/>
      <c r="C199" s="3"/>
      <c r="D199" s="3"/>
      <c r="E199" s="3"/>
      <c r="F199" s="23" t="e">
        <f>#REF!+#REF!+F185+F133</f>
        <v>#REF!</v>
      </c>
      <c r="G199" s="23" t="e">
        <f>#REF!+#REF!+G185+G133</f>
        <v>#REF!</v>
      </c>
      <c r="H199" s="23" t="e">
        <f>#REF!+#REF!+H185+H133</f>
        <v>#REF!</v>
      </c>
      <c r="I199" s="23" t="e">
        <f>#REF!+#REF!+I185+I133</f>
        <v>#REF!</v>
      </c>
      <c r="J199" s="23" t="e">
        <f>#REF!+#REF!+J185+J133</f>
        <v>#REF!</v>
      </c>
      <c r="K199" s="23" t="e">
        <f>#REF!+#REF!+K185+K133</f>
        <v>#REF!</v>
      </c>
      <c r="L199" s="23" t="e">
        <f>#REF!+#REF!+L185+L133</f>
        <v>#REF!</v>
      </c>
      <c r="M199" s="23" t="e">
        <f>#REF!+#REF!+M185+M133</f>
        <v>#REF!</v>
      </c>
      <c r="N199" s="23" t="e">
        <f>#REF!+#REF!+N185+N133</f>
        <v>#REF!</v>
      </c>
      <c r="O199" s="23" t="e">
        <f>#REF!+#REF!+O185+O133</f>
        <v>#REF!</v>
      </c>
      <c r="P199" s="23" t="e">
        <f>#REF!+#REF!+P185+P133</f>
        <v>#REF!</v>
      </c>
      <c r="Q199" s="23" t="e">
        <f>#REF!+#REF!+Q185+Q133</f>
        <v>#REF!</v>
      </c>
      <c r="R199" s="23" t="e">
        <f>#REF!+#REF!+R185+R133</f>
        <v>#REF!</v>
      </c>
      <c r="S199" s="23" t="e">
        <f>#REF!+#REF!+S185+S133</f>
        <v>#REF!</v>
      </c>
      <c r="T199" s="23" t="e">
        <f>#REF!+#REF!+T185+T133</f>
        <v>#REF!</v>
      </c>
      <c r="U199" s="23" t="e">
        <f>#REF!+#REF!+U185+U133</f>
        <v>#REF!</v>
      </c>
      <c r="V199" s="44" t="e">
        <f>#REF!+#REF!+V185+V133</f>
        <v>#REF!</v>
      </c>
      <c r="W199" s="34" t="e">
        <f>V199/E197*100</f>
        <v>#REF!</v>
      </c>
    </row>
    <row r="200" spans="6:21" ht="15.7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6:21" ht="15.7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</sheetData>
  <sheetProtection/>
  <autoFilter ref="A8:E197"/>
  <mergeCells count="5">
    <mergeCell ref="A6:T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2018-11-29T00:56:04Z</cp:lastPrinted>
  <dcterms:created xsi:type="dcterms:W3CDTF">2008-11-11T04:53:42Z</dcterms:created>
  <dcterms:modified xsi:type="dcterms:W3CDTF">2018-11-29T23:19:25Z</dcterms:modified>
  <cp:category/>
  <cp:version/>
  <cp:contentType/>
  <cp:contentStatus/>
</cp:coreProperties>
</file>